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030"/>
  </bookViews>
  <sheets>
    <sheet name="ASIMILADOS  ENERO 2021" sheetId="2" r:id="rId1"/>
    <sheet name="HONORAIOS ENERO 2021" sheetId="3" r:id="rId2"/>
    <sheet name="Hoja1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J51" i="3"/>
  <c r="J47" i="3"/>
  <c r="J49" i="3"/>
  <c r="J50" i="3"/>
  <c r="K12" i="3"/>
  <c r="J13" i="3"/>
  <c r="J14" i="3"/>
  <c r="J15" i="3"/>
  <c r="J17" i="3"/>
  <c r="J18" i="3"/>
  <c r="J23" i="3"/>
  <c r="J25" i="3"/>
  <c r="K28" i="3"/>
  <c r="J30" i="3"/>
  <c r="J32" i="3"/>
  <c r="J33" i="3"/>
  <c r="J36" i="3"/>
  <c r="K39" i="3"/>
  <c r="J41" i="3"/>
  <c r="J43" i="3"/>
  <c r="K46" i="3"/>
  <c r="J10" i="3"/>
  <c r="J9" i="3"/>
  <c r="I46" i="3"/>
  <c r="H46" i="3"/>
  <c r="K43" i="3"/>
  <c r="G43" i="3"/>
  <c r="H43" i="3" s="1"/>
  <c r="I43" i="3" s="1"/>
  <c r="K37" i="3"/>
  <c r="G37" i="3"/>
  <c r="H37" i="3" s="1"/>
  <c r="I37" i="3" s="1"/>
  <c r="K36" i="3"/>
  <c r="G36" i="3"/>
  <c r="H36" i="3" s="1"/>
  <c r="I36" i="3" s="1"/>
  <c r="K47" i="3"/>
  <c r="I47" i="3"/>
  <c r="H47" i="3"/>
  <c r="I39" i="3"/>
  <c r="H39" i="3"/>
  <c r="K35" i="3"/>
  <c r="G35" i="3"/>
  <c r="H35" i="3" s="1"/>
  <c r="I35" i="3" s="1"/>
  <c r="K27" i="3"/>
  <c r="I27" i="3"/>
  <c r="H27" i="3"/>
  <c r="G28" i="3"/>
  <c r="H28" i="3" s="1"/>
  <c r="I28" i="3" s="1"/>
  <c r="I12" i="3"/>
  <c r="H12" i="3"/>
  <c r="K51" i="3"/>
  <c r="G51" i="3"/>
  <c r="H51" i="3" s="1"/>
  <c r="I51" i="3" s="1"/>
  <c r="H20" i="3"/>
  <c r="I20" i="3" s="1"/>
  <c r="I71" i="2"/>
  <c r="I59" i="2"/>
  <c r="I60" i="2"/>
  <c r="I61" i="2"/>
  <c r="I62" i="2"/>
  <c r="I63" i="2"/>
  <c r="I64" i="2"/>
  <c r="I65" i="2"/>
  <c r="I66" i="2"/>
  <c r="I67" i="2"/>
  <c r="I68" i="2"/>
  <c r="I69" i="2"/>
  <c r="I7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10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10" i="2"/>
  <c r="G71" i="2"/>
  <c r="G64" i="2"/>
  <c r="G65" i="2"/>
  <c r="G66" i="2"/>
  <c r="G67" i="2"/>
  <c r="G68" i="2"/>
  <c r="G69" i="2"/>
  <c r="G70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10" i="2"/>
  <c r="F71" i="2"/>
  <c r="K11" i="3" l="1"/>
  <c r="K13" i="3"/>
  <c r="K14" i="3"/>
  <c r="K15" i="3"/>
  <c r="K16" i="3"/>
  <c r="K17" i="3"/>
  <c r="K18" i="3"/>
  <c r="K19" i="3"/>
  <c r="K21" i="3"/>
  <c r="K22" i="3"/>
  <c r="K24" i="3"/>
  <c r="K25" i="3"/>
  <c r="K26" i="3"/>
  <c r="K29" i="3"/>
  <c r="K30" i="3"/>
  <c r="K31" i="3"/>
  <c r="K32" i="3"/>
  <c r="K33" i="3"/>
  <c r="K34" i="3"/>
  <c r="K38" i="3"/>
  <c r="K40" i="3"/>
  <c r="K42" i="3"/>
  <c r="K44" i="3"/>
  <c r="K45" i="3"/>
  <c r="K48" i="3"/>
  <c r="K49" i="3"/>
  <c r="K50" i="3"/>
  <c r="K10" i="3"/>
  <c r="H38" i="3"/>
  <c r="I38" i="3" s="1"/>
  <c r="G22" i="3"/>
  <c r="H22" i="3" s="1"/>
  <c r="I22" i="3" s="1"/>
  <c r="G44" i="3" l="1"/>
  <c r="H44" i="3" s="1"/>
  <c r="I44" i="3" s="1"/>
  <c r="H34" i="3"/>
  <c r="I34" i="3" s="1"/>
  <c r="H33" i="3"/>
  <c r="I33" i="3" s="1"/>
  <c r="H32" i="3"/>
  <c r="I32" i="3" s="1"/>
  <c r="H26" i="3"/>
  <c r="I26" i="3" s="1"/>
  <c r="H25" i="3"/>
  <c r="I25" i="3" s="1"/>
  <c r="G21" i="3"/>
  <c r="H21" i="3" s="1"/>
  <c r="I21" i="3" s="1"/>
  <c r="G16" i="3"/>
  <c r="H16" i="3" s="1"/>
  <c r="I16" i="3" s="1"/>
  <c r="G14" i="3"/>
  <c r="H14" i="3" s="1"/>
  <c r="I14" i="3" s="1"/>
  <c r="H45" i="3" l="1"/>
  <c r="I45" i="3" s="1"/>
  <c r="J52" i="3"/>
  <c r="F52" i="3"/>
  <c r="H48" i="3"/>
  <c r="I48" i="3" s="1"/>
  <c r="G40" i="3"/>
  <c r="H40" i="3" s="1"/>
  <c r="I40" i="3" s="1"/>
  <c r="G50" i="3" l="1"/>
  <c r="H50" i="3" s="1"/>
  <c r="I50" i="3" s="1"/>
  <c r="G29" i="3"/>
  <c r="H29" i="3" s="1"/>
  <c r="I29" i="3" s="1"/>
  <c r="H49" i="3"/>
  <c r="I49" i="3" s="1"/>
  <c r="H42" i="3"/>
  <c r="I42" i="3" s="1"/>
  <c r="G41" i="3"/>
  <c r="H41" i="3" s="1"/>
  <c r="I41" i="3" s="1"/>
  <c r="G31" i="3"/>
  <c r="H31" i="3" s="1"/>
  <c r="I31" i="3" s="1"/>
  <c r="G30" i="3"/>
  <c r="H30" i="3" s="1"/>
  <c r="I30" i="3" s="1"/>
  <c r="G24" i="3"/>
  <c r="H24" i="3" s="1"/>
  <c r="I24" i="3" s="1"/>
  <c r="G23" i="3"/>
  <c r="H23" i="3" s="1"/>
  <c r="I23" i="3" s="1"/>
  <c r="G19" i="3"/>
  <c r="H19" i="3" s="1"/>
  <c r="I19" i="3" s="1"/>
  <c r="G18" i="3"/>
  <c r="H18" i="3" s="1"/>
  <c r="I18" i="3" s="1"/>
  <c r="H17" i="3"/>
  <c r="I17" i="3" s="1"/>
  <c r="G15" i="3"/>
  <c r="H15" i="3" s="1"/>
  <c r="I15" i="3" s="1"/>
  <c r="G13" i="3"/>
  <c r="H13" i="3" s="1"/>
  <c r="I13" i="3" s="1"/>
  <c r="G11" i="3"/>
  <c r="H11" i="3" s="1"/>
  <c r="I11" i="3" s="1"/>
  <c r="G10" i="3"/>
  <c r="H10" i="3" s="1"/>
  <c r="I10" i="3" s="1"/>
  <c r="G9" i="3"/>
  <c r="G52" i="3" l="1"/>
  <c r="K41" i="3"/>
  <c r="K23" i="3"/>
  <c r="H9" i="3"/>
  <c r="H52" i="3" l="1"/>
  <c r="I9" i="3"/>
  <c r="I52" i="3" s="1"/>
  <c r="K52" i="3" l="1"/>
  <c r="K9" i="3"/>
</calcChain>
</file>

<file path=xl/sharedStrings.xml><?xml version="1.0" encoding="utf-8"?>
<sst xmlns="http://schemas.openxmlformats.org/spreadsheetml/2006/main" count="394" uniqueCount="130">
  <si>
    <t>TRIBUNAL DE ARBITRAJE Y ESCALAFON DEL ESTADO DE JALISCO</t>
  </si>
  <si>
    <t>NOMBRE</t>
  </si>
  <si>
    <t>VIGENCIA DEL CONTRATO</t>
  </si>
  <si>
    <t>PRESTADOR DE SERVICIOS PROFESIONALES</t>
  </si>
  <si>
    <t>BARAJAS PEREZ JOSE DE JESUS</t>
  </si>
  <si>
    <t>CASTELLANOS REYES MIRIAM LIZETTE</t>
  </si>
  <si>
    <t>CUELLAR CRUZ SANDRA DANIELA</t>
  </si>
  <si>
    <t>CHAVEZ VALENZUELA JOSE EDUARDO</t>
  </si>
  <si>
    <t>CHARIS TRESPALACIOS ROBERTO</t>
  </si>
  <si>
    <t>DUARTE IBARRA MIGUEL ANGEL</t>
  </si>
  <si>
    <t>FLORES GÓMEZ JANET</t>
  </si>
  <si>
    <t>GOMEZ GUERRERO ZOILA GUADALUPE</t>
  </si>
  <si>
    <t>GUTIERREZ SÁNCHEZ LUZ ELENA</t>
  </si>
  <si>
    <t>LARIOS HERNANDEZ DANIELA GUADALUPE</t>
  </si>
  <si>
    <t>LOPEZ DIAZ MARCELO</t>
  </si>
  <si>
    <t>LOPEZ GODINEZ SILVIA</t>
  </si>
  <si>
    <t>LUNA  CAMARGO MARCELA</t>
  </si>
  <si>
    <t>MARTINEZ GUTIERREZ NANCY ALEJANDRA</t>
  </si>
  <si>
    <t>ORTEGA MARTINEZ  FRANCISCO JAVIER</t>
  </si>
  <si>
    <t>OLIVAS MINJARES IVON IMELDA</t>
  </si>
  <si>
    <t>PLASCENCIA SANCHEZ JULIO CESAR</t>
  </si>
  <si>
    <t>RAMIREZ BARAJAS OSCAR JAIR</t>
  </si>
  <si>
    <t>RAMIREZ GUERRERO EDITH GUADALUPE</t>
  </si>
  <si>
    <t>RAMIREZ GONZALEZ MIRIAM LIZETH</t>
  </si>
  <si>
    <t>RIZO GONZALEZ ALEJANDRA GUADALUPE</t>
  </si>
  <si>
    <t>RIZO GONZALEZ OSCAR GABRIEL</t>
  </si>
  <si>
    <t>ROCHA LEOS RICARDO ISAIAS</t>
  </si>
  <si>
    <t>SALAS PEREZ MARIA DEL ROSARIO</t>
  </si>
  <si>
    <t>SANCHEZ RAMOS ALEJANDRO</t>
  </si>
  <si>
    <t>SEDANO PORTILLO ISAAC</t>
  </si>
  <si>
    <t>TOSCANO CRUZ GERARDO</t>
  </si>
  <si>
    <t>TOVAR MURO JACOB</t>
  </si>
  <si>
    <t>VALENCIA SANCHEZ ALEJANDRA ROSALIA</t>
  </si>
  <si>
    <t>HONORARIO QUINCENAL</t>
  </si>
  <si>
    <t>HONORARIO MENSUAL BRUTO</t>
  </si>
  <si>
    <t>BARAJAS BANDERAS LUIS ROBERTO</t>
  </si>
  <si>
    <t>VIGENCIA CONTRATO</t>
  </si>
  <si>
    <t>VILLAVERDE GUTIERREZ JUAN EDUARDO</t>
  </si>
  <si>
    <t>GARCIA SANTOS JOSE ANTONIO</t>
  </si>
  <si>
    <t>GONZALEZ BUGARIN JAVIER</t>
  </si>
  <si>
    <t>AGUIRRE MOLINA BEATRIZ GUADALUPE</t>
  </si>
  <si>
    <t>MENDEZ POMPA GUILLERMO</t>
  </si>
  <si>
    <t>ORTEGA RODRIGUEZ YAZMIN</t>
  </si>
  <si>
    <t>BARAJAS PATIÑO SAMUEL OMAR</t>
  </si>
  <si>
    <t>HERNANDEZ GOMEZ ALONDRA JAQUELINE</t>
  </si>
  <si>
    <t>LEY ESPINOZA LUIS ANTELMO</t>
  </si>
  <si>
    <t>NAVARRO PADILLA NORMA ALICIA</t>
  </si>
  <si>
    <t>OROZCO FLORES VANESSA</t>
  </si>
  <si>
    <t>BARRAGAN BARAJAS KARINA</t>
  </si>
  <si>
    <t>FLORES BRIZUELA BERENICE ANAHI</t>
  </si>
  <si>
    <t>JUAREZ FLORES JOSE DE JESUS</t>
  </si>
  <si>
    <t>LOPEZ MARTINEZ  BRENDA KARINA</t>
  </si>
  <si>
    <t>LOPEZ MAYORAL ELIZABETH GUADALUPE</t>
  </si>
  <si>
    <t>LUJAN ESPINOSA ALEJANDRA</t>
  </si>
  <si>
    <t>TORRES GARCIA JOSE MANUEL</t>
  </si>
  <si>
    <t>VAZQUEZ CABELLO JUAN CARLOS</t>
  </si>
  <si>
    <t>OLAEZ PRECIADO EDGAR OMAR</t>
  </si>
  <si>
    <t>MARTINEZ MARTINEZ CESAR IVAN</t>
  </si>
  <si>
    <t>JIMENEZ MARTIN DEL CAMPO MARIA FERNANDA</t>
  </si>
  <si>
    <t>CASTRO SANCHEZ J. GUADALUPE</t>
  </si>
  <si>
    <t>GONZALEZ MORALES ITZEL GUADALUPE</t>
  </si>
  <si>
    <t>RELACION DE PERSONAL POR SERVICIOS PROFESIONALES  (HONORARIOS)</t>
  </si>
  <si>
    <t>16 % IVA</t>
  </si>
  <si>
    <t>CARGO</t>
  </si>
  <si>
    <t>ACEVES DE LA TORRE GABRIELA ARANZAZU</t>
  </si>
  <si>
    <t>ALVARADO MURGUIA JUAN JOSE</t>
  </si>
  <si>
    <t>ARTEAGA SANTILLAN FERNANDO</t>
  </si>
  <si>
    <t>BARAJAS LOPEZ SILVIA YESENIA</t>
  </si>
  <si>
    <t>BECERRA BARRAGAN KAREN NAYELI</t>
  </si>
  <si>
    <t>CASTRO GOMEZ FIDEL</t>
  </si>
  <si>
    <t>CONTRERAS VAZQUEZ LUIS BERNARDO</t>
  </si>
  <si>
    <t>DELGADO ALCARAZ CARLOS ERNESTO</t>
  </si>
  <si>
    <t>GARCIA MARTINEZ KARLA JACQUELINE</t>
  </si>
  <si>
    <t>GONZALEZ ALVIZO ROSA ELENA</t>
  </si>
  <si>
    <t>HERNANDEZ CASIAN ANDREA ALEJANDRA</t>
  </si>
  <si>
    <t>HERNANDEZ DELGADO LUCILA EDITH</t>
  </si>
  <si>
    <t>LANGUREN VILLEGAS STEPHANIE ARACELI</t>
  </si>
  <si>
    <t>LIRA RODRIGUEZ LETICIA</t>
  </si>
  <si>
    <t>OROZCO RODRIGUEZ  OMAR</t>
  </si>
  <si>
    <t>ORTIZ CERVANTES ARACELI</t>
  </si>
  <si>
    <t>PEREZ ROMERO ILIANA STEPHANIA</t>
  </si>
  <si>
    <t>PULIDO ORENDAIN JOSE GUADALUPE</t>
  </si>
  <si>
    <t>REYES GARCIA LETICIA</t>
  </si>
  <si>
    <t>SALDIVAR ELIZALDE NANCY</t>
  </si>
  <si>
    <t>TORRES PERAZA BLANCA OLIVIA</t>
  </si>
  <si>
    <t>TORRES  MALDONADO KARLA YADIRA</t>
  </si>
  <si>
    <t>URBANO CARDONA KAREN ESTEFANIA</t>
  </si>
  <si>
    <t>GONZALEZ CASTRO LILIANA</t>
  </si>
  <si>
    <t>RELACION DE PERSONAL POR SERVICIOS PROFESIONALES  (HONORARIOS)  ASIMILADOS A SALARIOS</t>
  </si>
  <si>
    <t>COORDINACIÓN ADMINISTRATIVA</t>
  </si>
  <si>
    <t>HONORARIOS MENSUAL</t>
  </si>
  <si>
    <t>MENSUAL CON IVA</t>
  </si>
  <si>
    <t>IMPORTE QUINCENAL</t>
  </si>
  <si>
    <t>GOMEZ GONZALEZ BRAULIO EZEQUIEL</t>
  </si>
  <si>
    <t>MARTIN DEL CAMPO GRANADOS  JOCELYN FERNANDA</t>
  </si>
  <si>
    <t>CORRESPONDIENTES A ABRIL-JUNIO 2020</t>
  </si>
  <si>
    <t>CORRESPONDIENTES A LOS MESES DE JULIO A DICIEMBRE DEL 2020</t>
  </si>
  <si>
    <t>BALLESTEROS VAZQUEZ KENYA</t>
  </si>
  <si>
    <t>BRAVO SILVA PAOLA SARAHI</t>
  </si>
  <si>
    <t>GARCIA IBARRA ALAN</t>
  </si>
  <si>
    <t>GONZALEZ ESPINOSA OSCAR</t>
  </si>
  <si>
    <t>GONZALEZ LOZANO JORGE</t>
  </si>
  <si>
    <t>LOPEZ MARTIN DEL CAMPO JOSE LUIS</t>
  </si>
  <si>
    <t>MADRIGAL MALDONADO LUCERO BERENICE</t>
  </si>
  <si>
    <t>PUGA MARTINEZ FATIMA PAOLA</t>
  </si>
  <si>
    <t>HONORARIOS ASIMILADOS A SUELDOS Y SALARIOS</t>
  </si>
  <si>
    <t>06-ENERO-2021 AL 31-ENERO 2021</t>
  </si>
  <si>
    <t>06-ENERO-2021 AL 31-ENERO-2021</t>
  </si>
  <si>
    <t>HONORARIOS ENERO</t>
  </si>
  <si>
    <t xml:space="preserve"> TOTAL ENERO</t>
  </si>
  <si>
    <t xml:space="preserve">HONORARIOS CORRESPONDIENTES AL MES DE ENERO 2021 </t>
  </si>
  <si>
    <t>ENERO</t>
  </si>
  <si>
    <t>TOTAL  ENERO</t>
  </si>
  <si>
    <t>AGUILERA GOMEZ LAURA OLIVIA</t>
  </si>
  <si>
    <t>BARIER SOTO RICARDO</t>
  </si>
  <si>
    <t>MORALES LEON CUAHTEMOC ANUAR</t>
  </si>
  <si>
    <t>NUÑEZ YAÑEZ DANIEL ALEJANDRO</t>
  </si>
  <si>
    <t>RODRIGUEZ LUNA ALFREDO FERNANDO</t>
  </si>
  <si>
    <t>ALVAREZ DONNADIEU ALESI VIRIDIANA</t>
  </si>
  <si>
    <t>GUTIERREZ VILLAGRANA ABIGAIL BERENICE</t>
  </si>
  <si>
    <t>MANJARREZ GRAJEDA ANGELICA</t>
  </si>
  <si>
    <t>MARTINEZ MADRIGAL FABIO ABELARDO</t>
  </si>
  <si>
    <t>MENDOZA GARCIA ARANTXA LEYANETH</t>
  </si>
  <si>
    <t>PIMENTEL NAPOLES CRISTHIAN EDUARDO</t>
  </si>
  <si>
    <t>RODRIGUEZ GOMEZ MARGARITA AHOLIBAMA</t>
  </si>
  <si>
    <t>CORRESPONDIENTES AL MES DE ENERO DE 2021</t>
  </si>
  <si>
    <t>GONZALEZ ALATORRE RICARDO</t>
  </si>
  <si>
    <t>MARTINEZ MADRIGAL DIANA LAURA</t>
  </si>
  <si>
    <t>AGUILA SANCHEZ ALONDRA MIROSLAVA</t>
  </si>
  <si>
    <t>OLIVARES MEDINA YEI XOCHITL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</si>
</sst>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4" fillId="0" borderId="0" xfId="1" applyFont="1" applyAlignment="1">
      <alignment horizontal="center"/>
    </xf>
    <xf numFmtId="9" fontId="4" fillId="0" borderId="0" xfId="1" applyNumberFormat="1" applyFont="1" applyAlignment="1">
      <alignment horizontal="left"/>
    </xf>
    <xf numFmtId="0" fontId="4" fillId="0" borderId="0" xfId="1" applyFont="1"/>
    <xf numFmtId="17" fontId="4" fillId="0" borderId="0" xfId="1" applyNumberFormat="1" applyFont="1" applyAlignment="1">
      <alignment horizontal="left"/>
    </xf>
    <xf numFmtId="0" fontId="3" fillId="4" borderId="1" xfId="0" applyFont="1" applyFill="1" applyBorder="1"/>
    <xf numFmtId="4" fontId="3" fillId="2" borderId="1" xfId="0" applyNumberFormat="1" applyFont="1" applyFill="1" applyBorder="1"/>
    <xf numFmtId="4" fontId="3" fillId="4" borderId="1" xfId="0" applyNumberFormat="1" applyFont="1" applyFill="1" applyBorder="1"/>
    <xf numFmtId="0" fontId="4" fillId="0" borderId="0" xfId="1" applyFont="1" applyAlignment="1">
      <alignment horizontal="left"/>
    </xf>
    <xf numFmtId="0" fontId="3" fillId="0" borderId="1" xfId="0" applyFont="1" applyFill="1" applyBorder="1"/>
    <xf numFmtId="0" fontId="6" fillId="2" borderId="5" xfId="0" applyFont="1" applyFill="1" applyBorder="1"/>
    <xf numFmtId="0" fontId="4" fillId="0" borderId="4" xfId="1" applyFont="1" applyBorder="1" applyAlignment="1">
      <alignment horizontal="left"/>
    </xf>
    <xf numFmtId="0" fontId="4" fillId="3" borderId="4" xfId="1" applyFont="1" applyFill="1" applyBorder="1" applyAlignment="1">
      <alignment horizontal="left"/>
    </xf>
    <xf numFmtId="0" fontId="6" fillId="2" borderId="1" xfId="0" applyFont="1" applyFill="1" applyBorder="1"/>
    <xf numFmtId="4" fontId="7" fillId="2" borderId="1" xfId="0" applyNumberFormat="1" applyFont="1" applyFill="1" applyBorder="1"/>
    <xf numFmtId="0" fontId="6" fillId="4" borderId="1" xfId="0" applyFont="1" applyFill="1" applyBorder="1"/>
    <xf numFmtId="4" fontId="7" fillId="4" borderId="1" xfId="0" applyNumberFormat="1" applyFont="1" applyFill="1" applyBorder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0" fontId="10" fillId="2" borderId="0" xfId="0" applyFont="1" applyFill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1" fillId="0" borderId="0" xfId="0" applyFont="1"/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 applyAlignment="1"/>
    <xf numFmtId="0" fontId="2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2" fillId="2" borderId="0" xfId="1" applyFont="1" applyFill="1" applyAlignment="1">
      <alignment horizontal="centerContinuous"/>
    </xf>
    <xf numFmtId="0" fontId="1" fillId="0" borderId="0" xfId="1" applyAlignment="1">
      <alignment horizontal="centerContinuous"/>
    </xf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4" fillId="0" borderId="3" xfId="1" applyFont="1" applyBorder="1" applyAlignment="1">
      <alignment horizontal="center" vertical="center"/>
    </xf>
    <xf numFmtId="9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0" fillId="2" borderId="0" xfId="0" applyFill="1"/>
    <xf numFmtId="0" fontId="8" fillId="2" borderId="0" xfId="0" applyFont="1" applyFill="1"/>
    <xf numFmtId="0" fontId="8" fillId="2" borderId="0" xfId="0" applyFont="1" applyFill="1" applyBorder="1"/>
    <xf numFmtId="0" fontId="8" fillId="0" borderId="0" xfId="0" applyFont="1" applyBorder="1"/>
    <xf numFmtId="0" fontId="6" fillId="0" borderId="0" xfId="0" applyFont="1"/>
    <xf numFmtId="17" fontId="14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/>
    <xf numFmtId="0" fontId="6" fillId="0" borderId="8" xfId="0" applyFont="1" applyBorder="1"/>
    <xf numFmtId="0" fontId="14" fillId="0" borderId="21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6" fillId="2" borderId="6" xfId="0" applyFont="1" applyFill="1" applyBorder="1"/>
    <xf numFmtId="0" fontId="6" fillId="2" borderId="19" xfId="1" applyFont="1" applyFill="1" applyBorder="1"/>
    <xf numFmtId="0" fontId="6" fillId="2" borderId="6" xfId="1" applyFont="1" applyFill="1" applyBorder="1"/>
    <xf numFmtId="0" fontId="15" fillId="2" borderId="0" xfId="0" applyFont="1" applyFill="1"/>
    <xf numFmtId="0" fontId="6" fillId="2" borderId="2" xfId="0" applyFont="1" applyFill="1" applyBorder="1"/>
    <xf numFmtId="0" fontId="6" fillId="2" borderId="16" xfId="1" applyFont="1" applyFill="1" applyBorder="1"/>
    <xf numFmtId="0" fontId="6" fillId="2" borderId="2" xfId="1" applyFont="1" applyFill="1" applyBorder="1"/>
    <xf numFmtId="4" fontId="6" fillId="2" borderId="1" xfId="0" applyNumberFormat="1" applyFont="1" applyFill="1" applyBorder="1"/>
    <xf numFmtId="0" fontId="6" fillId="2" borderId="7" xfId="1" applyFont="1" applyFill="1" applyBorder="1"/>
    <xf numFmtId="4" fontId="15" fillId="2" borderId="1" xfId="0" applyNumberFormat="1" applyFont="1" applyFill="1" applyBorder="1"/>
    <xf numFmtId="0" fontId="6" fillId="2" borderId="20" xfId="1" applyFont="1" applyFill="1" applyBorder="1"/>
    <xf numFmtId="0" fontId="6" fillId="2" borderId="16" xfId="0" applyFont="1" applyFill="1" applyBorder="1"/>
    <xf numFmtId="0" fontId="6" fillId="2" borderId="17" xfId="0" applyFont="1" applyFill="1" applyBorder="1"/>
    <xf numFmtId="4" fontId="6" fillId="2" borderId="5" xfId="0" applyNumberFormat="1" applyFont="1" applyFill="1" applyBorder="1"/>
    <xf numFmtId="0" fontId="6" fillId="2" borderId="17" xfId="1" applyFont="1" applyFill="1" applyBorder="1"/>
    <xf numFmtId="0" fontId="6" fillId="2" borderId="18" xfId="0" applyFont="1" applyFill="1" applyBorder="1"/>
    <xf numFmtId="0" fontId="6" fillId="2" borderId="23" xfId="0" applyFont="1" applyFill="1" applyBorder="1"/>
    <xf numFmtId="0" fontId="6" fillId="0" borderId="1" xfId="0" applyFont="1" applyFill="1" applyBorder="1"/>
    <xf numFmtId="0" fontId="17" fillId="0" borderId="0" xfId="1" applyFont="1" applyAlignment="1">
      <alignment horizontal="centerContinuous"/>
    </xf>
    <xf numFmtId="0" fontId="6" fillId="4" borderId="2" xfId="0" applyFont="1" applyFill="1" applyBorder="1"/>
    <xf numFmtId="0" fontId="6" fillId="4" borderId="16" xfId="1" applyFont="1" applyFill="1" applyBorder="1"/>
    <xf numFmtId="0" fontId="6" fillId="4" borderId="2" xfId="1" applyFont="1" applyFill="1" applyBorder="1"/>
    <xf numFmtId="4" fontId="6" fillId="4" borderId="1" xfId="0" applyNumberFormat="1" applyFont="1" applyFill="1" applyBorder="1"/>
    <xf numFmtId="0" fontId="6" fillId="4" borderId="7" xfId="1" applyFont="1" applyFill="1" applyBorder="1"/>
    <xf numFmtId="4" fontId="15" fillId="4" borderId="1" xfId="0" applyNumberFormat="1" applyFont="1" applyFill="1" applyBorder="1"/>
    <xf numFmtId="0" fontId="6" fillId="4" borderId="16" xfId="0" applyFont="1" applyFill="1" applyBorder="1"/>
    <xf numFmtId="0" fontId="6" fillId="4" borderId="20" xfId="1" applyFont="1" applyFill="1" applyBorder="1"/>
    <xf numFmtId="0" fontId="6" fillId="4" borderId="17" xfId="1" applyFont="1" applyFill="1" applyBorder="1"/>
    <xf numFmtId="0" fontId="6" fillId="4" borderId="17" xfId="0" applyFont="1" applyFill="1" applyBorder="1"/>
    <xf numFmtId="0" fontId="15" fillId="4" borderId="3" xfId="0" applyFont="1" applyFill="1" applyBorder="1"/>
    <xf numFmtId="0" fontId="15" fillId="4" borderId="20" xfId="0" applyFont="1" applyFill="1" applyBorder="1"/>
    <xf numFmtId="0" fontId="15" fillId="4" borderId="17" xfId="0" applyFont="1" applyFill="1" applyBorder="1"/>
    <xf numFmtId="0" fontId="6" fillId="4" borderId="3" xfId="0" applyFont="1" applyFill="1" applyBorder="1"/>
    <xf numFmtId="4" fontId="16" fillId="4" borderId="3" xfId="0" applyNumberFormat="1" applyFont="1" applyFill="1" applyBorder="1"/>
    <xf numFmtId="0" fontId="1" fillId="0" borderId="4" xfId="1" applyBorder="1"/>
    <xf numFmtId="4" fontId="3" fillId="0" borderId="5" xfId="0" applyNumberFormat="1" applyFont="1" applyFill="1" applyBorder="1"/>
    <xf numFmtId="17" fontId="0" fillId="0" borderId="0" xfId="0" applyNumberFormat="1"/>
    <xf numFmtId="0" fontId="0" fillId="0" borderId="0" xfId="0" applyFill="1"/>
    <xf numFmtId="0" fontId="1" fillId="0" borderId="5" xfId="1" applyBorder="1"/>
    <xf numFmtId="0" fontId="4" fillId="2" borderId="20" xfId="1" applyFont="1" applyFill="1" applyBorder="1" applyAlignment="1">
      <alignment horizontal="left"/>
    </xf>
    <xf numFmtId="0" fontId="3" fillId="4" borderId="20" xfId="1" applyFont="1" applyFill="1" applyBorder="1"/>
    <xf numFmtId="0" fontId="3" fillId="2" borderId="20" xfId="1" applyFont="1" applyFill="1" applyBorder="1"/>
    <xf numFmtId="0" fontId="3" fillId="0" borderId="20" xfId="1" applyFont="1" applyFill="1" applyBorder="1"/>
    <xf numFmtId="0" fontId="3" fillId="2" borderId="5" xfId="1" applyFont="1" applyFill="1" applyBorder="1" applyAlignment="1">
      <alignment horizontal="left"/>
    </xf>
    <xf numFmtId="0" fontId="5" fillId="0" borderId="1" xfId="0" applyFont="1" applyFill="1" applyBorder="1"/>
    <xf numFmtId="0" fontId="4" fillId="2" borderId="17" xfId="1" applyFont="1" applyFill="1" applyBorder="1" applyAlignment="1">
      <alignment horizontal="left"/>
    </xf>
    <xf numFmtId="0" fontId="3" fillId="4" borderId="17" xfId="1" applyFont="1" applyFill="1" applyBorder="1"/>
    <xf numFmtId="0" fontId="3" fillId="2" borderId="17" xfId="1" applyFont="1" applyFill="1" applyBorder="1"/>
    <xf numFmtId="0" fontId="3" fillId="0" borderId="17" xfId="1" applyFont="1" applyFill="1" applyBorder="1"/>
    <xf numFmtId="4" fontId="3" fillId="2" borderId="5" xfId="1" applyNumberFormat="1" applyFont="1" applyFill="1" applyBorder="1" applyAlignment="1">
      <alignment horizontal="right"/>
    </xf>
    <xf numFmtId="4" fontId="3" fillId="0" borderId="1" xfId="0" applyNumberFormat="1" applyFont="1" applyFill="1" applyBorder="1"/>
    <xf numFmtId="4" fontId="7" fillId="0" borderId="1" xfId="0" applyNumberFormat="1" applyFont="1" applyFill="1" applyBorder="1"/>
    <xf numFmtId="4" fontId="3" fillId="4" borderId="1" xfId="1" applyNumberFormat="1" applyFont="1" applyFill="1" applyBorder="1" applyAlignment="1">
      <alignment horizontal="right"/>
    </xf>
    <xf numFmtId="4" fontId="3" fillId="2" borderId="1" xfId="1" applyNumberFormat="1" applyFont="1" applyFill="1" applyBorder="1" applyAlignment="1">
      <alignment horizontal="right"/>
    </xf>
    <xf numFmtId="4" fontId="3" fillId="0" borderId="1" xfId="1" applyNumberFormat="1" applyFont="1" applyFill="1" applyBorder="1" applyAlignment="1">
      <alignment horizontal="right"/>
    </xf>
    <xf numFmtId="0" fontId="3" fillId="0" borderId="24" xfId="0" applyFont="1" applyFill="1" applyBorder="1"/>
    <xf numFmtId="0" fontId="3" fillId="0" borderId="25" xfId="1" applyFont="1" applyFill="1" applyBorder="1"/>
    <xf numFmtId="0" fontId="3" fillId="0" borderId="23" xfId="1" applyFont="1" applyFill="1" applyBorder="1"/>
    <xf numFmtId="0" fontId="6" fillId="0" borderId="24" xfId="0" applyFont="1" applyFill="1" applyBorder="1"/>
    <xf numFmtId="4" fontId="3" fillId="0" borderId="24" xfId="0" applyNumberFormat="1" applyFont="1" applyFill="1" applyBorder="1"/>
    <xf numFmtId="4" fontId="3" fillId="0" borderId="24" xfId="1" applyNumberFormat="1" applyFont="1" applyFill="1" applyBorder="1" applyAlignment="1">
      <alignment horizontal="right"/>
    </xf>
    <xf numFmtId="0" fontId="0" fillId="4" borderId="3" xfId="0" applyFill="1" applyBorder="1"/>
    <xf numFmtId="0" fontId="0" fillId="4" borderId="26" xfId="0" applyFill="1" applyBorder="1"/>
    <xf numFmtId="0" fontId="0" fillId="4" borderId="27" xfId="0" applyFill="1" applyBorder="1"/>
    <xf numFmtId="4" fontId="18" fillId="4" borderId="3" xfId="0" applyNumberFormat="1" applyFont="1" applyFill="1" applyBorder="1"/>
    <xf numFmtId="4" fontId="4" fillId="4" borderId="3" xfId="0" applyNumberFormat="1" applyFont="1" applyFill="1" applyBorder="1"/>
    <xf numFmtId="4" fontId="14" fillId="4" borderId="3" xfId="0" applyNumberFormat="1" applyFont="1" applyFill="1" applyBorder="1"/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16" fontId="14" fillId="0" borderId="1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270898</xdr:colOff>
      <xdr:row>5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90500"/>
          <a:ext cx="2995048" cy="962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66675</xdr:rowOff>
    </xdr:from>
    <xdr:to>
      <xdr:col>4</xdr:col>
      <xdr:colOff>251848</xdr:colOff>
      <xdr:row>5</xdr:row>
      <xdr:rowOff>28575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66675"/>
          <a:ext cx="2995048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2"/>
  <sheetViews>
    <sheetView tabSelected="1" topLeftCell="A41" workbookViewId="0">
      <selection activeCell="N72" sqref="M72:N72"/>
    </sheetView>
  </sheetViews>
  <sheetFormatPr baseColWidth="10" defaultRowHeight="15" x14ac:dyDescent="0.25"/>
  <cols>
    <col min="1" max="1" width="4.7109375" customWidth="1"/>
    <col min="2" max="2" width="40.85546875" customWidth="1"/>
    <col min="3" max="3" width="44.140625" hidden="1" customWidth="1"/>
    <col min="4" max="4" width="30" hidden="1" customWidth="1"/>
    <col min="5" max="5" width="30.7109375" customWidth="1"/>
    <col min="6" max="6" width="13" customWidth="1"/>
    <col min="7" max="8" width="14.42578125" customWidth="1"/>
    <col min="9" max="9" width="17.5703125" customWidth="1"/>
  </cols>
  <sheetData>
    <row r="2" spans="1:10" ht="15.75" x14ac:dyDescent="0.25">
      <c r="C2" s="33" t="s">
        <v>0</v>
      </c>
      <c r="D2" s="34"/>
      <c r="E2" s="34"/>
      <c r="F2" s="34"/>
      <c r="G2" s="34"/>
      <c r="H2" s="34"/>
      <c r="I2" s="34"/>
    </row>
    <row r="3" spans="1:10" ht="15.75" x14ac:dyDescent="0.25">
      <c r="A3" s="2"/>
      <c r="C3" s="34"/>
      <c r="D3" s="35"/>
      <c r="E3" s="35"/>
      <c r="F3" s="36"/>
      <c r="G3" s="36"/>
      <c r="H3" s="36"/>
      <c r="I3" s="36"/>
    </row>
    <row r="4" spans="1:10" x14ac:dyDescent="0.25">
      <c r="A4" s="3"/>
      <c r="C4" s="37" t="s">
        <v>88</v>
      </c>
      <c r="D4" s="37"/>
      <c r="E4" s="37"/>
      <c r="F4" s="36"/>
      <c r="G4" s="36"/>
      <c r="H4" s="36"/>
      <c r="I4" s="36"/>
    </row>
    <row r="5" spans="1:10" x14ac:dyDescent="0.25">
      <c r="A5" s="3"/>
      <c r="C5" s="38" t="s">
        <v>96</v>
      </c>
      <c r="D5" s="37"/>
      <c r="F5" s="2" t="s">
        <v>105</v>
      </c>
      <c r="G5" s="36"/>
      <c r="H5" s="36"/>
      <c r="I5" s="36"/>
    </row>
    <row r="6" spans="1:10" ht="15.75" x14ac:dyDescent="0.25">
      <c r="A6" s="3"/>
      <c r="C6" s="11"/>
      <c r="D6" s="4"/>
      <c r="E6" s="4"/>
      <c r="F6" s="90" t="s">
        <v>125</v>
      </c>
      <c r="G6" s="5"/>
      <c r="H6" s="72"/>
      <c r="I6" s="6"/>
    </row>
    <row r="7" spans="1:10" ht="15.75" thickBot="1" x14ac:dyDescent="0.3">
      <c r="A7" s="3"/>
      <c r="B7" s="11"/>
      <c r="C7" s="11"/>
      <c r="D7" s="4"/>
      <c r="E7" s="4"/>
      <c r="G7" s="5"/>
      <c r="H7" s="5"/>
      <c r="I7" s="6"/>
    </row>
    <row r="8" spans="1:10" ht="39" thickBot="1" x14ac:dyDescent="0.3">
      <c r="A8" s="1"/>
      <c r="B8" s="7"/>
      <c r="C8" s="4"/>
      <c r="D8" s="4"/>
      <c r="E8" s="39" t="s">
        <v>36</v>
      </c>
      <c r="F8" s="40" t="s">
        <v>34</v>
      </c>
      <c r="G8" s="41" t="s">
        <v>33</v>
      </c>
      <c r="H8" s="41" t="s">
        <v>108</v>
      </c>
      <c r="I8" s="41" t="s">
        <v>109</v>
      </c>
    </row>
    <row r="9" spans="1:10" ht="15.75" thickBot="1" x14ac:dyDescent="0.3">
      <c r="A9" s="88"/>
      <c r="B9" s="14" t="s">
        <v>1</v>
      </c>
      <c r="C9" s="14"/>
      <c r="D9" s="14"/>
      <c r="E9" s="15" t="s">
        <v>2</v>
      </c>
      <c r="F9" s="15"/>
      <c r="G9" s="15"/>
      <c r="H9" s="15"/>
      <c r="I9" s="15"/>
    </row>
    <row r="10" spans="1:10" x14ac:dyDescent="0.25">
      <c r="A10" s="92">
        <v>1</v>
      </c>
      <c r="B10" s="97" t="s">
        <v>113</v>
      </c>
      <c r="C10" s="93"/>
      <c r="D10" s="99"/>
      <c r="E10" s="13" t="s">
        <v>106</v>
      </c>
      <c r="F10" s="103">
        <v>11020</v>
      </c>
      <c r="G10" s="103">
        <f>F10/2</f>
        <v>5510</v>
      </c>
      <c r="H10" s="89">
        <f>F10/30*25</f>
        <v>9183.3333333333321</v>
      </c>
      <c r="I10" s="103">
        <f>H10*1</f>
        <v>9183.3333333333321</v>
      </c>
    </row>
    <row r="11" spans="1:10" x14ac:dyDescent="0.25">
      <c r="A11" s="8">
        <v>2</v>
      </c>
      <c r="B11" s="8" t="s">
        <v>40</v>
      </c>
      <c r="C11" s="94" t="s">
        <v>3</v>
      </c>
      <c r="D11" s="100" t="s">
        <v>0</v>
      </c>
      <c r="E11" s="18" t="s">
        <v>106</v>
      </c>
      <c r="F11" s="10">
        <v>11020</v>
      </c>
      <c r="G11" s="106">
        <f t="shared" ref="G11:G70" si="0">F11/2</f>
        <v>5510</v>
      </c>
      <c r="H11" s="10">
        <f t="shared" ref="H11:H70" si="1">F11/30*25</f>
        <v>9183.3333333333321</v>
      </c>
      <c r="I11" s="106">
        <f t="shared" ref="I11:I70" si="2">H11*1</f>
        <v>9183.3333333333321</v>
      </c>
    </row>
    <row r="12" spans="1:10" x14ac:dyDescent="0.25">
      <c r="A12" s="12">
        <v>3</v>
      </c>
      <c r="B12" s="12" t="s">
        <v>35</v>
      </c>
      <c r="C12" s="95" t="s">
        <v>3</v>
      </c>
      <c r="D12" s="101" t="s">
        <v>0</v>
      </c>
      <c r="E12" s="16" t="s">
        <v>107</v>
      </c>
      <c r="F12" s="17">
        <v>11020</v>
      </c>
      <c r="G12" s="107">
        <f t="shared" si="0"/>
        <v>5510</v>
      </c>
      <c r="H12" s="104">
        <f t="shared" si="1"/>
        <v>9183.3333333333321</v>
      </c>
      <c r="I12" s="107">
        <f t="shared" si="2"/>
        <v>9183.3333333333321</v>
      </c>
    </row>
    <row r="13" spans="1:10" x14ac:dyDescent="0.25">
      <c r="A13" s="8">
        <v>4</v>
      </c>
      <c r="B13" s="8" t="s">
        <v>43</v>
      </c>
      <c r="C13" s="94" t="s">
        <v>3</v>
      </c>
      <c r="D13" s="100" t="s">
        <v>0</v>
      </c>
      <c r="E13" s="18" t="s">
        <v>107</v>
      </c>
      <c r="F13" s="10">
        <v>21054</v>
      </c>
      <c r="G13" s="106">
        <f t="shared" si="0"/>
        <v>10527</v>
      </c>
      <c r="H13" s="10">
        <f t="shared" si="1"/>
        <v>17545</v>
      </c>
      <c r="I13" s="106">
        <f t="shared" si="2"/>
        <v>17545</v>
      </c>
    </row>
    <row r="14" spans="1:10" x14ac:dyDescent="0.25">
      <c r="A14" s="12">
        <v>5</v>
      </c>
      <c r="B14" s="12" t="s">
        <v>4</v>
      </c>
      <c r="C14" s="95" t="s">
        <v>3</v>
      </c>
      <c r="D14" s="101" t="s">
        <v>0</v>
      </c>
      <c r="E14" s="16" t="s">
        <v>107</v>
      </c>
      <c r="F14" s="9">
        <v>18502</v>
      </c>
      <c r="G14" s="107">
        <f t="shared" si="0"/>
        <v>9251</v>
      </c>
      <c r="H14" s="104">
        <f t="shared" si="1"/>
        <v>15418.333333333334</v>
      </c>
      <c r="I14" s="107">
        <f t="shared" si="2"/>
        <v>15418.333333333334</v>
      </c>
    </row>
    <row r="15" spans="1:10" x14ac:dyDescent="0.25">
      <c r="A15" s="8">
        <v>6</v>
      </c>
      <c r="B15" s="8" t="s">
        <v>114</v>
      </c>
      <c r="C15" s="94"/>
      <c r="D15" s="100"/>
      <c r="E15" s="18" t="s">
        <v>107</v>
      </c>
      <c r="F15" s="10">
        <v>11020</v>
      </c>
      <c r="G15" s="106">
        <f t="shared" si="0"/>
        <v>5510</v>
      </c>
      <c r="H15" s="10">
        <f t="shared" si="1"/>
        <v>9183.3333333333321</v>
      </c>
      <c r="I15" s="106">
        <f t="shared" si="2"/>
        <v>9183.3333333333321</v>
      </c>
    </row>
    <row r="16" spans="1:10" s="42" customFormat="1" x14ac:dyDescent="0.25">
      <c r="A16" s="12">
        <v>7</v>
      </c>
      <c r="B16" s="98" t="s">
        <v>48</v>
      </c>
      <c r="C16" s="96" t="s">
        <v>3</v>
      </c>
      <c r="D16" s="102" t="s">
        <v>0</v>
      </c>
      <c r="E16" s="71" t="s">
        <v>107</v>
      </c>
      <c r="F16" s="104">
        <v>18502</v>
      </c>
      <c r="G16" s="108">
        <f t="shared" si="0"/>
        <v>9251</v>
      </c>
      <c r="H16" s="104">
        <f t="shared" si="1"/>
        <v>15418.333333333334</v>
      </c>
      <c r="I16" s="108">
        <f t="shared" si="2"/>
        <v>15418.333333333334</v>
      </c>
      <c r="J16" s="91"/>
    </row>
    <row r="17" spans="1:10" s="42" customFormat="1" x14ac:dyDescent="0.25">
      <c r="A17" s="8">
        <v>8</v>
      </c>
      <c r="B17" s="8" t="s">
        <v>68</v>
      </c>
      <c r="C17" s="94" t="s">
        <v>3</v>
      </c>
      <c r="D17" s="100" t="s">
        <v>0</v>
      </c>
      <c r="E17" s="18" t="s">
        <v>107</v>
      </c>
      <c r="F17" s="10">
        <v>8294</v>
      </c>
      <c r="G17" s="106">
        <f t="shared" si="0"/>
        <v>4147</v>
      </c>
      <c r="H17" s="10">
        <f t="shared" si="1"/>
        <v>6911.6666666666661</v>
      </c>
      <c r="I17" s="106">
        <f t="shared" si="2"/>
        <v>6911.6666666666661</v>
      </c>
      <c r="J17" s="91"/>
    </row>
    <row r="18" spans="1:10" x14ac:dyDescent="0.25">
      <c r="A18" s="12">
        <v>9</v>
      </c>
      <c r="B18" s="12" t="s">
        <v>5</v>
      </c>
      <c r="C18" s="96" t="s">
        <v>3</v>
      </c>
      <c r="D18" s="102" t="s">
        <v>0</v>
      </c>
      <c r="E18" s="71" t="s">
        <v>107</v>
      </c>
      <c r="F18" s="104">
        <v>23606</v>
      </c>
      <c r="G18" s="108">
        <f t="shared" si="0"/>
        <v>11803</v>
      </c>
      <c r="H18" s="104">
        <f t="shared" si="1"/>
        <v>19671.666666666668</v>
      </c>
      <c r="I18" s="108">
        <f t="shared" si="2"/>
        <v>19671.666666666668</v>
      </c>
      <c r="J18" s="91"/>
    </row>
    <row r="19" spans="1:10" x14ac:dyDescent="0.25">
      <c r="A19" s="8">
        <v>10</v>
      </c>
      <c r="B19" s="8" t="s">
        <v>59</v>
      </c>
      <c r="C19" s="94" t="s">
        <v>3</v>
      </c>
      <c r="D19" s="100" t="s">
        <v>0</v>
      </c>
      <c r="E19" s="18" t="s">
        <v>107</v>
      </c>
      <c r="F19" s="10">
        <v>23606</v>
      </c>
      <c r="G19" s="106">
        <f t="shared" si="0"/>
        <v>11803</v>
      </c>
      <c r="H19" s="10">
        <f t="shared" si="1"/>
        <v>19671.666666666668</v>
      </c>
      <c r="I19" s="106">
        <f t="shared" si="2"/>
        <v>19671.666666666668</v>
      </c>
      <c r="J19" s="91"/>
    </row>
    <row r="20" spans="1:10" x14ac:dyDescent="0.25">
      <c r="A20" s="12">
        <v>11</v>
      </c>
      <c r="B20" s="12" t="s">
        <v>8</v>
      </c>
      <c r="C20" s="96" t="s">
        <v>3</v>
      </c>
      <c r="D20" s="102" t="s">
        <v>0</v>
      </c>
      <c r="E20" s="71" t="s">
        <v>107</v>
      </c>
      <c r="F20" s="105">
        <v>18502</v>
      </c>
      <c r="G20" s="108">
        <f t="shared" si="0"/>
        <v>9251</v>
      </c>
      <c r="H20" s="104">
        <f t="shared" si="1"/>
        <v>15418.333333333334</v>
      </c>
      <c r="I20" s="108">
        <f t="shared" si="2"/>
        <v>15418.333333333334</v>
      </c>
      <c r="J20" s="91"/>
    </row>
    <row r="21" spans="1:10" x14ac:dyDescent="0.25">
      <c r="A21" s="8">
        <v>12</v>
      </c>
      <c r="B21" s="8" t="s">
        <v>7</v>
      </c>
      <c r="C21" s="94" t="s">
        <v>3</v>
      </c>
      <c r="D21" s="100" t="s">
        <v>0</v>
      </c>
      <c r="E21" s="18" t="s">
        <v>107</v>
      </c>
      <c r="F21" s="10">
        <v>11020</v>
      </c>
      <c r="G21" s="106">
        <f t="shared" si="0"/>
        <v>5510</v>
      </c>
      <c r="H21" s="10">
        <f t="shared" si="1"/>
        <v>9183.3333333333321</v>
      </c>
      <c r="I21" s="106">
        <f t="shared" si="2"/>
        <v>9183.3333333333321</v>
      </c>
      <c r="J21" s="91"/>
    </row>
    <row r="22" spans="1:10" x14ac:dyDescent="0.25">
      <c r="A22" s="12">
        <v>13</v>
      </c>
      <c r="B22" s="12" t="s">
        <v>6</v>
      </c>
      <c r="C22" s="96" t="s">
        <v>3</v>
      </c>
      <c r="D22" s="102" t="s">
        <v>0</v>
      </c>
      <c r="E22" s="71" t="s">
        <v>107</v>
      </c>
      <c r="F22" s="104">
        <v>33814</v>
      </c>
      <c r="G22" s="108">
        <f t="shared" si="0"/>
        <v>16907</v>
      </c>
      <c r="H22" s="104">
        <f t="shared" si="1"/>
        <v>28178.333333333336</v>
      </c>
      <c r="I22" s="108">
        <f t="shared" si="2"/>
        <v>28178.333333333336</v>
      </c>
      <c r="J22" s="91"/>
    </row>
    <row r="23" spans="1:10" x14ac:dyDescent="0.25">
      <c r="A23" s="8">
        <v>14</v>
      </c>
      <c r="B23" s="8" t="s">
        <v>9</v>
      </c>
      <c r="C23" s="94" t="s">
        <v>3</v>
      </c>
      <c r="D23" s="100" t="s">
        <v>0</v>
      </c>
      <c r="E23" s="18" t="s">
        <v>107</v>
      </c>
      <c r="F23" s="10">
        <v>18502</v>
      </c>
      <c r="G23" s="106">
        <f t="shared" si="0"/>
        <v>9251</v>
      </c>
      <c r="H23" s="10">
        <f t="shared" si="1"/>
        <v>15418.333333333334</v>
      </c>
      <c r="I23" s="106">
        <f t="shared" si="2"/>
        <v>15418.333333333334</v>
      </c>
      <c r="J23" s="91"/>
    </row>
    <row r="24" spans="1:10" x14ac:dyDescent="0.25">
      <c r="A24" s="12">
        <v>15</v>
      </c>
      <c r="B24" s="12" t="s">
        <v>49</v>
      </c>
      <c r="C24" s="96" t="s">
        <v>3</v>
      </c>
      <c r="D24" s="102" t="s">
        <v>0</v>
      </c>
      <c r="E24" s="71" t="s">
        <v>107</v>
      </c>
      <c r="F24" s="104">
        <v>8294</v>
      </c>
      <c r="G24" s="108">
        <f t="shared" si="0"/>
        <v>4147</v>
      </c>
      <c r="H24" s="104">
        <f t="shared" si="1"/>
        <v>6911.6666666666661</v>
      </c>
      <c r="I24" s="108">
        <f t="shared" si="2"/>
        <v>6911.6666666666661</v>
      </c>
      <c r="J24" s="91"/>
    </row>
    <row r="25" spans="1:10" x14ac:dyDescent="0.25">
      <c r="A25" s="8">
        <v>16</v>
      </c>
      <c r="B25" s="8" t="s">
        <v>38</v>
      </c>
      <c r="C25" s="94" t="s">
        <v>3</v>
      </c>
      <c r="D25" s="100" t="s">
        <v>0</v>
      </c>
      <c r="E25" s="18" t="s">
        <v>107</v>
      </c>
      <c r="F25" s="10">
        <v>11020</v>
      </c>
      <c r="G25" s="106">
        <f t="shared" si="0"/>
        <v>5510</v>
      </c>
      <c r="H25" s="10">
        <f t="shared" si="1"/>
        <v>9183.3333333333321</v>
      </c>
      <c r="I25" s="106">
        <f t="shared" si="2"/>
        <v>9183.3333333333321</v>
      </c>
      <c r="J25" s="91"/>
    </row>
    <row r="26" spans="1:10" x14ac:dyDescent="0.25">
      <c r="A26" s="12">
        <v>17</v>
      </c>
      <c r="B26" s="12" t="s">
        <v>93</v>
      </c>
      <c r="C26" s="96" t="s">
        <v>3</v>
      </c>
      <c r="D26" s="102" t="s">
        <v>0</v>
      </c>
      <c r="E26" s="71" t="s">
        <v>107</v>
      </c>
      <c r="F26" s="104">
        <v>11020</v>
      </c>
      <c r="G26" s="108">
        <f t="shared" si="0"/>
        <v>5510</v>
      </c>
      <c r="H26" s="104">
        <f t="shared" si="1"/>
        <v>9183.3333333333321</v>
      </c>
      <c r="I26" s="108">
        <f t="shared" si="2"/>
        <v>9183.3333333333321</v>
      </c>
      <c r="J26" s="91"/>
    </row>
    <row r="27" spans="1:10" x14ac:dyDescent="0.25">
      <c r="A27" s="8">
        <v>18</v>
      </c>
      <c r="B27" s="8" t="s">
        <v>11</v>
      </c>
      <c r="C27" s="94" t="s">
        <v>3</v>
      </c>
      <c r="D27" s="100" t="s">
        <v>0</v>
      </c>
      <c r="E27" s="18" t="s">
        <v>107</v>
      </c>
      <c r="F27" s="10">
        <v>23606</v>
      </c>
      <c r="G27" s="106">
        <f t="shared" si="0"/>
        <v>11803</v>
      </c>
      <c r="H27" s="10">
        <f t="shared" si="1"/>
        <v>19671.666666666668</v>
      </c>
      <c r="I27" s="106">
        <f t="shared" si="2"/>
        <v>19671.666666666668</v>
      </c>
      <c r="J27" s="91"/>
    </row>
    <row r="28" spans="1:10" x14ac:dyDescent="0.25">
      <c r="A28" s="12">
        <v>19</v>
      </c>
      <c r="B28" s="12" t="s">
        <v>126</v>
      </c>
      <c r="C28" s="96" t="s">
        <v>3</v>
      </c>
      <c r="D28" s="102" t="s">
        <v>0</v>
      </c>
      <c r="E28" s="71" t="s">
        <v>107</v>
      </c>
      <c r="F28" s="104">
        <v>8294</v>
      </c>
      <c r="G28" s="108">
        <f t="shared" si="0"/>
        <v>4147</v>
      </c>
      <c r="H28" s="104">
        <f t="shared" si="1"/>
        <v>6911.6666666666661</v>
      </c>
      <c r="I28" s="108">
        <f t="shared" si="2"/>
        <v>6911.6666666666661</v>
      </c>
      <c r="J28" s="91"/>
    </row>
    <row r="29" spans="1:10" x14ac:dyDescent="0.25">
      <c r="A29" s="8">
        <v>20</v>
      </c>
      <c r="B29" s="8" t="s">
        <v>39</v>
      </c>
      <c r="C29" s="94" t="s">
        <v>3</v>
      </c>
      <c r="D29" s="100" t="s">
        <v>0</v>
      </c>
      <c r="E29" s="18" t="s">
        <v>107</v>
      </c>
      <c r="F29" s="10">
        <v>33814</v>
      </c>
      <c r="G29" s="106">
        <f t="shared" si="0"/>
        <v>16907</v>
      </c>
      <c r="H29" s="10">
        <f t="shared" si="1"/>
        <v>28178.333333333336</v>
      </c>
      <c r="I29" s="106">
        <f t="shared" si="2"/>
        <v>28178.333333333336</v>
      </c>
      <c r="J29" s="91"/>
    </row>
    <row r="30" spans="1:10" x14ac:dyDescent="0.25">
      <c r="A30" s="12">
        <v>21</v>
      </c>
      <c r="B30" s="12" t="s">
        <v>12</v>
      </c>
      <c r="C30" s="96" t="s">
        <v>3</v>
      </c>
      <c r="D30" s="102" t="s">
        <v>0</v>
      </c>
      <c r="E30" s="71" t="s">
        <v>107</v>
      </c>
      <c r="F30" s="104">
        <v>8294</v>
      </c>
      <c r="G30" s="108">
        <f t="shared" si="0"/>
        <v>4147</v>
      </c>
      <c r="H30" s="104">
        <f t="shared" si="1"/>
        <v>6911.6666666666661</v>
      </c>
      <c r="I30" s="108">
        <f t="shared" si="2"/>
        <v>6911.6666666666661</v>
      </c>
      <c r="J30" s="91"/>
    </row>
    <row r="31" spans="1:10" x14ac:dyDescent="0.25">
      <c r="A31" s="8">
        <v>22</v>
      </c>
      <c r="B31" s="8" t="s">
        <v>74</v>
      </c>
      <c r="C31" s="94"/>
      <c r="D31" s="100"/>
      <c r="E31" s="18" t="s">
        <v>107</v>
      </c>
      <c r="F31" s="10">
        <v>8294</v>
      </c>
      <c r="G31" s="106">
        <f t="shared" si="0"/>
        <v>4147</v>
      </c>
      <c r="H31" s="10">
        <f t="shared" si="1"/>
        <v>6911.6666666666661</v>
      </c>
      <c r="I31" s="106">
        <f t="shared" si="2"/>
        <v>6911.6666666666661</v>
      </c>
      <c r="J31" s="91"/>
    </row>
    <row r="32" spans="1:10" x14ac:dyDescent="0.25">
      <c r="A32" s="12">
        <v>23</v>
      </c>
      <c r="B32" s="12" t="s">
        <v>44</v>
      </c>
      <c r="C32" s="96" t="s">
        <v>3</v>
      </c>
      <c r="D32" s="102" t="s">
        <v>0</v>
      </c>
      <c r="E32" s="71" t="s">
        <v>107</v>
      </c>
      <c r="F32" s="104">
        <v>11020</v>
      </c>
      <c r="G32" s="108">
        <f t="shared" si="0"/>
        <v>5510</v>
      </c>
      <c r="H32" s="104">
        <f t="shared" si="1"/>
        <v>9183.3333333333321</v>
      </c>
      <c r="I32" s="108">
        <f t="shared" si="2"/>
        <v>9183.3333333333321</v>
      </c>
      <c r="J32" s="91"/>
    </row>
    <row r="33" spans="1:10" x14ac:dyDescent="0.25">
      <c r="A33" s="8">
        <v>24</v>
      </c>
      <c r="B33" s="8" t="s">
        <v>58</v>
      </c>
      <c r="C33" s="94" t="s">
        <v>3</v>
      </c>
      <c r="D33" s="100" t="s">
        <v>0</v>
      </c>
      <c r="E33" s="18" t="s">
        <v>107</v>
      </c>
      <c r="F33" s="10">
        <v>8294</v>
      </c>
      <c r="G33" s="106">
        <f t="shared" si="0"/>
        <v>4147</v>
      </c>
      <c r="H33" s="10">
        <f t="shared" si="1"/>
        <v>6911.6666666666661</v>
      </c>
      <c r="I33" s="106">
        <f t="shared" si="2"/>
        <v>6911.6666666666661</v>
      </c>
      <c r="J33" s="91"/>
    </row>
    <row r="34" spans="1:10" x14ac:dyDescent="0.25">
      <c r="A34" s="12">
        <v>25</v>
      </c>
      <c r="B34" s="12" t="s">
        <v>50</v>
      </c>
      <c r="C34" s="96" t="s">
        <v>3</v>
      </c>
      <c r="D34" s="102" t="s">
        <v>0</v>
      </c>
      <c r="E34" s="71" t="s">
        <v>107</v>
      </c>
      <c r="F34" s="105">
        <v>18502</v>
      </c>
      <c r="G34" s="108">
        <f t="shared" si="0"/>
        <v>9251</v>
      </c>
      <c r="H34" s="104">
        <f t="shared" si="1"/>
        <v>15418.333333333334</v>
      </c>
      <c r="I34" s="108">
        <f t="shared" si="2"/>
        <v>15418.333333333334</v>
      </c>
      <c r="J34" s="91"/>
    </row>
    <row r="35" spans="1:10" x14ac:dyDescent="0.25">
      <c r="A35" s="8">
        <v>26</v>
      </c>
      <c r="B35" s="8" t="s">
        <v>13</v>
      </c>
      <c r="C35" s="94" t="s">
        <v>3</v>
      </c>
      <c r="D35" s="100" t="s">
        <v>0</v>
      </c>
      <c r="E35" s="18" t="s">
        <v>107</v>
      </c>
      <c r="F35" s="10">
        <v>18502</v>
      </c>
      <c r="G35" s="106">
        <f t="shared" si="0"/>
        <v>9251</v>
      </c>
      <c r="H35" s="10">
        <f t="shared" si="1"/>
        <v>15418.333333333334</v>
      </c>
      <c r="I35" s="106">
        <f t="shared" si="2"/>
        <v>15418.333333333334</v>
      </c>
      <c r="J35" s="91"/>
    </row>
    <row r="36" spans="1:10" x14ac:dyDescent="0.25">
      <c r="A36" s="12">
        <v>27</v>
      </c>
      <c r="B36" s="12" t="s">
        <v>45</v>
      </c>
      <c r="C36" s="96" t="s">
        <v>3</v>
      </c>
      <c r="D36" s="102" t="s">
        <v>0</v>
      </c>
      <c r="E36" s="71" t="s">
        <v>107</v>
      </c>
      <c r="F36" s="104">
        <v>18502</v>
      </c>
      <c r="G36" s="108">
        <f t="shared" si="0"/>
        <v>9251</v>
      </c>
      <c r="H36" s="104">
        <f t="shared" si="1"/>
        <v>15418.333333333334</v>
      </c>
      <c r="I36" s="108">
        <f t="shared" si="2"/>
        <v>15418.333333333334</v>
      </c>
      <c r="J36" s="91"/>
    </row>
    <row r="37" spans="1:10" x14ac:dyDescent="0.25">
      <c r="A37" s="8">
        <v>28</v>
      </c>
      <c r="B37" s="8" t="s">
        <v>14</v>
      </c>
      <c r="C37" s="94" t="s">
        <v>3</v>
      </c>
      <c r="D37" s="100" t="s">
        <v>0</v>
      </c>
      <c r="E37" s="18" t="s">
        <v>107</v>
      </c>
      <c r="F37" s="10">
        <v>11020</v>
      </c>
      <c r="G37" s="106">
        <f t="shared" si="0"/>
        <v>5510</v>
      </c>
      <c r="H37" s="10">
        <f t="shared" si="1"/>
        <v>9183.3333333333321</v>
      </c>
      <c r="I37" s="106">
        <f t="shared" si="2"/>
        <v>9183.3333333333321</v>
      </c>
      <c r="J37" s="91"/>
    </row>
    <row r="38" spans="1:10" x14ac:dyDescent="0.25">
      <c r="A38" s="12">
        <v>29</v>
      </c>
      <c r="B38" s="12" t="s">
        <v>15</v>
      </c>
      <c r="C38" s="96" t="s">
        <v>3</v>
      </c>
      <c r="D38" s="102" t="s">
        <v>0</v>
      </c>
      <c r="E38" s="71" t="s">
        <v>107</v>
      </c>
      <c r="F38" s="104">
        <v>33814</v>
      </c>
      <c r="G38" s="108">
        <f t="shared" si="0"/>
        <v>16907</v>
      </c>
      <c r="H38" s="104">
        <f t="shared" si="1"/>
        <v>28178.333333333336</v>
      </c>
      <c r="I38" s="108">
        <f t="shared" si="2"/>
        <v>28178.333333333336</v>
      </c>
      <c r="J38" s="91"/>
    </row>
    <row r="39" spans="1:10" x14ac:dyDescent="0.25">
      <c r="A39" s="8">
        <v>30</v>
      </c>
      <c r="B39" s="8" t="s">
        <v>51</v>
      </c>
      <c r="C39" s="94" t="s">
        <v>3</v>
      </c>
      <c r="D39" s="100" t="s">
        <v>0</v>
      </c>
      <c r="E39" s="18" t="s">
        <v>107</v>
      </c>
      <c r="F39" s="19">
        <v>8294</v>
      </c>
      <c r="G39" s="106">
        <f t="shared" si="0"/>
        <v>4147</v>
      </c>
      <c r="H39" s="10">
        <f t="shared" si="1"/>
        <v>6911.6666666666661</v>
      </c>
      <c r="I39" s="106">
        <f t="shared" si="2"/>
        <v>6911.6666666666661</v>
      </c>
      <c r="J39" s="91"/>
    </row>
    <row r="40" spans="1:10" x14ac:dyDescent="0.25">
      <c r="A40" s="12">
        <v>31</v>
      </c>
      <c r="B40" s="12" t="s">
        <v>52</v>
      </c>
      <c r="C40" s="96" t="s">
        <v>3</v>
      </c>
      <c r="D40" s="102" t="s">
        <v>0</v>
      </c>
      <c r="E40" s="71" t="s">
        <v>107</v>
      </c>
      <c r="F40" s="104">
        <v>8294</v>
      </c>
      <c r="G40" s="108">
        <f>F40/2</f>
        <v>4147</v>
      </c>
      <c r="H40" s="104">
        <f t="shared" si="1"/>
        <v>6911.6666666666661</v>
      </c>
      <c r="I40" s="108">
        <f t="shared" si="2"/>
        <v>6911.6666666666661</v>
      </c>
      <c r="J40" s="91"/>
    </row>
    <row r="41" spans="1:10" x14ac:dyDescent="0.25">
      <c r="A41" s="8">
        <v>32</v>
      </c>
      <c r="B41" s="8" t="s">
        <v>16</v>
      </c>
      <c r="C41" s="94" t="s">
        <v>3</v>
      </c>
      <c r="D41" s="100" t="s">
        <v>0</v>
      </c>
      <c r="E41" s="18" t="s">
        <v>107</v>
      </c>
      <c r="F41" s="10">
        <v>11020</v>
      </c>
      <c r="G41" s="106">
        <f t="shared" si="0"/>
        <v>5510</v>
      </c>
      <c r="H41" s="10">
        <f t="shared" si="1"/>
        <v>9183.3333333333321</v>
      </c>
      <c r="I41" s="106">
        <f t="shared" si="2"/>
        <v>9183.3333333333321</v>
      </c>
      <c r="J41" s="91"/>
    </row>
    <row r="42" spans="1:10" x14ac:dyDescent="0.25">
      <c r="A42" s="12">
        <v>33</v>
      </c>
      <c r="B42" s="12" t="s">
        <v>94</v>
      </c>
      <c r="C42" s="96" t="s">
        <v>3</v>
      </c>
      <c r="D42" s="102" t="s">
        <v>0</v>
      </c>
      <c r="E42" s="71" t="s">
        <v>107</v>
      </c>
      <c r="F42" s="104">
        <v>11020</v>
      </c>
      <c r="G42" s="108">
        <f t="shared" si="0"/>
        <v>5510</v>
      </c>
      <c r="H42" s="104">
        <f t="shared" si="1"/>
        <v>9183.3333333333321</v>
      </c>
      <c r="I42" s="108">
        <f t="shared" si="2"/>
        <v>9183.3333333333321</v>
      </c>
      <c r="J42" s="91"/>
    </row>
    <row r="43" spans="1:10" x14ac:dyDescent="0.25">
      <c r="A43" s="8">
        <v>34</v>
      </c>
      <c r="B43" s="8" t="s">
        <v>17</v>
      </c>
      <c r="C43" s="94" t="s">
        <v>3</v>
      </c>
      <c r="D43" s="100" t="s">
        <v>0</v>
      </c>
      <c r="E43" s="18" t="s">
        <v>107</v>
      </c>
      <c r="F43" s="10">
        <v>9570</v>
      </c>
      <c r="G43" s="106">
        <f t="shared" si="0"/>
        <v>4785</v>
      </c>
      <c r="H43" s="10">
        <f t="shared" si="1"/>
        <v>7975</v>
      </c>
      <c r="I43" s="106">
        <f t="shared" si="2"/>
        <v>7975</v>
      </c>
      <c r="J43" s="91"/>
    </row>
    <row r="44" spans="1:10" x14ac:dyDescent="0.25">
      <c r="A44" s="12">
        <v>35</v>
      </c>
      <c r="B44" s="12" t="s">
        <v>57</v>
      </c>
      <c r="C44" s="96" t="s">
        <v>3</v>
      </c>
      <c r="D44" s="102" t="s">
        <v>0</v>
      </c>
      <c r="E44" s="71" t="s">
        <v>107</v>
      </c>
      <c r="F44" s="104">
        <v>8294</v>
      </c>
      <c r="G44" s="108">
        <f t="shared" si="0"/>
        <v>4147</v>
      </c>
      <c r="H44" s="104">
        <f t="shared" si="1"/>
        <v>6911.6666666666661</v>
      </c>
      <c r="I44" s="108">
        <f t="shared" si="2"/>
        <v>6911.6666666666661</v>
      </c>
      <c r="J44" s="91"/>
    </row>
    <row r="45" spans="1:10" x14ac:dyDescent="0.25">
      <c r="A45" s="8">
        <v>36</v>
      </c>
      <c r="B45" s="8" t="s">
        <v>127</v>
      </c>
      <c r="C45" s="94"/>
      <c r="D45" s="100"/>
      <c r="E45" s="18" t="s">
        <v>107</v>
      </c>
      <c r="F45" s="10">
        <v>18502</v>
      </c>
      <c r="G45" s="106">
        <f t="shared" si="0"/>
        <v>9251</v>
      </c>
      <c r="H45" s="10">
        <f t="shared" si="1"/>
        <v>15418.333333333334</v>
      </c>
      <c r="I45" s="106">
        <f t="shared" si="2"/>
        <v>15418.333333333334</v>
      </c>
      <c r="J45" s="91"/>
    </row>
    <row r="46" spans="1:10" x14ac:dyDescent="0.25">
      <c r="A46" s="12">
        <v>37</v>
      </c>
      <c r="B46" s="12" t="s">
        <v>41</v>
      </c>
      <c r="C46" s="96" t="s">
        <v>3</v>
      </c>
      <c r="D46" s="102" t="s">
        <v>0</v>
      </c>
      <c r="E46" s="71" t="s">
        <v>107</v>
      </c>
      <c r="F46" s="104">
        <v>18502</v>
      </c>
      <c r="G46" s="108">
        <f t="shared" si="0"/>
        <v>9251</v>
      </c>
      <c r="H46" s="104">
        <f t="shared" si="1"/>
        <v>15418.333333333334</v>
      </c>
      <c r="I46" s="108">
        <f t="shared" si="2"/>
        <v>15418.333333333334</v>
      </c>
      <c r="J46" s="91"/>
    </row>
    <row r="47" spans="1:10" x14ac:dyDescent="0.25">
      <c r="A47" s="8">
        <v>38</v>
      </c>
      <c r="B47" s="8" t="s">
        <v>115</v>
      </c>
      <c r="C47" s="94"/>
      <c r="D47" s="100"/>
      <c r="E47" s="18" t="s">
        <v>107</v>
      </c>
      <c r="F47" s="10">
        <v>33814</v>
      </c>
      <c r="G47" s="106">
        <f t="shared" si="0"/>
        <v>16907</v>
      </c>
      <c r="H47" s="10">
        <f t="shared" si="1"/>
        <v>28178.333333333336</v>
      </c>
      <c r="I47" s="106">
        <f t="shared" si="2"/>
        <v>28178.333333333336</v>
      </c>
      <c r="J47" s="91"/>
    </row>
    <row r="48" spans="1:10" x14ac:dyDescent="0.25">
      <c r="A48" s="12">
        <v>39</v>
      </c>
      <c r="B48" s="12" t="s">
        <v>46</v>
      </c>
      <c r="C48" s="96" t="s">
        <v>3</v>
      </c>
      <c r="D48" s="102" t="s">
        <v>0</v>
      </c>
      <c r="E48" s="71" t="s">
        <v>107</v>
      </c>
      <c r="F48" s="104">
        <v>11020</v>
      </c>
      <c r="G48" s="108">
        <f t="shared" si="0"/>
        <v>5510</v>
      </c>
      <c r="H48" s="104">
        <f t="shared" si="1"/>
        <v>9183.3333333333321</v>
      </c>
      <c r="I48" s="108">
        <f t="shared" si="2"/>
        <v>9183.3333333333321</v>
      </c>
      <c r="J48" s="91"/>
    </row>
    <row r="49" spans="1:10" x14ac:dyDescent="0.25">
      <c r="A49" s="8">
        <v>40</v>
      </c>
      <c r="B49" s="8" t="s">
        <v>116</v>
      </c>
      <c r="C49" s="94" t="s">
        <v>3</v>
      </c>
      <c r="D49" s="100" t="s">
        <v>0</v>
      </c>
      <c r="E49" s="18" t="s">
        <v>107</v>
      </c>
      <c r="F49" s="19">
        <v>18502</v>
      </c>
      <c r="G49" s="106">
        <f t="shared" si="0"/>
        <v>9251</v>
      </c>
      <c r="H49" s="10">
        <f t="shared" si="1"/>
        <v>15418.333333333334</v>
      </c>
      <c r="I49" s="106">
        <f t="shared" si="2"/>
        <v>15418.333333333334</v>
      </c>
      <c r="J49" s="91"/>
    </row>
    <row r="50" spans="1:10" x14ac:dyDescent="0.25">
      <c r="A50" s="12">
        <v>41</v>
      </c>
      <c r="B50" s="12" t="s">
        <v>19</v>
      </c>
      <c r="C50" s="96" t="s">
        <v>3</v>
      </c>
      <c r="D50" s="102" t="s">
        <v>0</v>
      </c>
      <c r="E50" s="71" t="s">
        <v>107</v>
      </c>
      <c r="F50" s="105">
        <v>8294</v>
      </c>
      <c r="G50" s="108">
        <f t="shared" si="0"/>
        <v>4147</v>
      </c>
      <c r="H50" s="104">
        <f t="shared" si="1"/>
        <v>6911.6666666666661</v>
      </c>
      <c r="I50" s="108">
        <f t="shared" si="2"/>
        <v>6911.6666666666661</v>
      </c>
      <c r="J50" s="91"/>
    </row>
    <row r="51" spans="1:10" x14ac:dyDescent="0.25">
      <c r="A51" s="8">
        <v>42</v>
      </c>
      <c r="B51" s="8" t="s">
        <v>47</v>
      </c>
      <c r="C51" s="94" t="s">
        <v>3</v>
      </c>
      <c r="D51" s="100" t="s">
        <v>0</v>
      </c>
      <c r="E51" s="18" t="s">
        <v>107</v>
      </c>
      <c r="F51" s="10">
        <v>8294</v>
      </c>
      <c r="G51" s="106">
        <f t="shared" si="0"/>
        <v>4147</v>
      </c>
      <c r="H51" s="10">
        <f t="shared" si="1"/>
        <v>6911.6666666666661</v>
      </c>
      <c r="I51" s="106">
        <f t="shared" si="2"/>
        <v>6911.6666666666661</v>
      </c>
      <c r="J51" s="91"/>
    </row>
    <row r="52" spans="1:10" x14ac:dyDescent="0.25">
      <c r="A52" s="12">
        <v>43</v>
      </c>
      <c r="B52" s="12" t="s">
        <v>18</v>
      </c>
      <c r="C52" s="96" t="s">
        <v>3</v>
      </c>
      <c r="D52" s="102" t="s">
        <v>0</v>
      </c>
      <c r="E52" s="71" t="s">
        <v>107</v>
      </c>
      <c r="F52" s="105">
        <v>18502</v>
      </c>
      <c r="G52" s="108">
        <f t="shared" si="0"/>
        <v>9251</v>
      </c>
      <c r="H52" s="104">
        <f t="shared" si="1"/>
        <v>15418.333333333334</v>
      </c>
      <c r="I52" s="108">
        <f t="shared" si="2"/>
        <v>15418.333333333334</v>
      </c>
      <c r="J52" s="91"/>
    </row>
    <row r="53" spans="1:10" x14ac:dyDescent="0.25">
      <c r="A53" s="8">
        <v>44</v>
      </c>
      <c r="B53" s="8" t="s">
        <v>42</v>
      </c>
      <c r="C53" s="94" t="s">
        <v>3</v>
      </c>
      <c r="D53" s="100" t="s">
        <v>0</v>
      </c>
      <c r="E53" s="18" t="s">
        <v>107</v>
      </c>
      <c r="F53" s="19">
        <v>8294</v>
      </c>
      <c r="G53" s="106">
        <f t="shared" si="0"/>
        <v>4147</v>
      </c>
      <c r="H53" s="10">
        <f t="shared" si="1"/>
        <v>6911.6666666666661</v>
      </c>
      <c r="I53" s="106">
        <f t="shared" si="2"/>
        <v>6911.6666666666661</v>
      </c>
      <c r="J53" s="91"/>
    </row>
    <row r="54" spans="1:10" x14ac:dyDescent="0.25">
      <c r="A54" s="12">
        <v>45</v>
      </c>
      <c r="B54" s="12" t="s">
        <v>20</v>
      </c>
      <c r="C54" s="96" t="s">
        <v>3</v>
      </c>
      <c r="D54" s="102" t="s">
        <v>0</v>
      </c>
      <c r="E54" s="71" t="s">
        <v>107</v>
      </c>
      <c r="F54" s="104">
        <v>11020</v>
      </c>
      <c r="G54" s="108">
        <f t="shared" si="0"/>
        <v>5510</v>
      </c>
      <c r="H54" s="104">
        <f t="shared" si="1"/>
        <v>9183.3333333333321</v>
      </c>
      <c r="I54" s="108">
        <f t="shared" si="2"/>
        <v>9183.3333333333321</v>
      </c>
      <c r="J54" s="91"/>
    </row>
    <row r="55" spans="1:10" x14ac:dyDescent="0.25">
      <c r="A55" s="8">
        <v>46</v>
      </c>
      <c r="B55" s="8" t="s">
        <v>81</v>
      </c>
      <c r="C55" s="94" t="s">
        <v>3</v>
      </c>
      <c r="D55" s="100" t="s">
        <v>0</v>
      </c>
      <c r="E55" s="18" t="s">
        <v>107</v>
      </c>
      <c r="F55" s="19">
        <v>11020</v>
      </c>
      <c r="G55" s="106">
        <f t="shared" si="0"/>
        <v>5510</v>
      </c>
      <c r="H55" s="10">
        <f t="shared" si="1"/>
        <v>9183.3333333333321</v>
      </c>
      <c r="I55" s="106">
        <f t="shared" si="2"/>
        <v>9183.3333333333321</v>
      </c>
      <c r="J55" s="91"/>
    </row>
    <row r="56" spans="1:10" x14ac:dyDescent="0.25">
      <c r="A56" s="12">
        <v>47</v>
      </c>
      <c r="B56" s="12" t="s">
        <v>21</v>
      </c>
      <c r="C56" s="96" t="s">
        <v>3</v>
      </c>
      <c r="D56" s="102" t="s">
        <v>0</v>
      </c>
      <c r="E56" s="71" t="s">
        <v>107</v>
      </c>
      <c r="F56" s="104">
        <v>11020</v>
      </c>
      <c r="G56" s="108">
        <f t="shared" si="0"/>
        <v>5510</v>
      </c>
      <c r="H56" s="104">
        <f t="shared" si="1"/>
        <v>9183.3333333333321</v>
      </c>
      <c r="I56" s="108">
        <f t="shared" si="2"/>
        <v>9183.3333333333321</v>
      </c>
      <c r="J56" s="91"/>
    </row>
    <row r="57" spans="1:10" x14ac:dyDescent="0.25">
      <c r="A57" s="8">
        <v>48</v>
      </c>
      <c r="B57" s="8" t="s">
        <v>23</v>
      </c>
      <c r="C57" s="94" t="s">
        <v>3</v>
      </c>
      <c r="D57" s="100" t="s">
        <v>0</v>
      </c>
      <c r="E57" s="18" t="s">
        <v>107</v>
      </c>
      <c r="F57" s="10">
        <v>18502</v>
      </c>
      <c r="G57" s="106">
        <f t="shared" si="0"/>
        <v>9251</v>
      </c>
      <c r="H57" s="10">
        <f t="shared" si="1"/>
        <v>15418.333333333334</v>
      </c>
      <c r="I57" s="106">
        <f t="shared" si="2"/>
        <v>15418.333333333334</v>
      </c>
      <c r="J57" s="91"/>
    </row>
    <row r="58" spans="1:10" x14ac:dyDescent="0.25">
      <c r="A58" s="12">
        <v>49</v>
      </c>
      <c r="B58" s="12" t="s">
        <v>82</v>
      </c>
      <c r="C58" s="96"/>
      <c r="D58" s="102"/>
      <c r="E58" s="71" t="s">
        <v>107</v>
      </c>
      <c r="F58" s="104">
        <v>11020</v>
      </c>
      <c r="G58" s="108">
        <f t="shared" si="0"/>
        <v>5510</v>
      </c>
      <c r="H58" s="104">
        <f>F58/30*25</f>
        <v>9183.3333333333321</v>
      </c>
      <c r="I58" s="108">
        <f t="shared" si="2"/>
        <v>9183.3333333333321</v>
      </c>
      <c r="J58" s="91"/>
    </row>
    <row r="59" spans="1:10" x14ac:dyDescent="0.25">
      <c r="A59" s="8">
        <v>50</v>
      </c>
      <c r="B59" s="8" t="s">
        <v>24</v>
      </c>
      <c r="C59" s="94" t="s">
        <v>3</v>
      </c>
      <c r="D59" s="100" t="s">
        <v>0</v>
      </c>
      <c r="E59" s="18" t="s">
        <v>107</v>
      </c>
      <c r="F59" s="10">
        <v>18502</v>
      </c>
      <c r="G59" s="106">
        <f t="shared" si="0"/>
        <v>9251</v>
      </c>
      <c r="H59" s="10">
        <f t="shared" si="1"/>
        <v>15418.333333333334</v>
      </c>
      <c r="I59" s="106">
        <f t="shared" si="2"/>
        <v>15418.333333333334</v>
      </c>
      <c r="J59" s="91"/>
    </row>
    <row r="60" spans="1:10" x14ac:dyDescent="0.25">
      <c r="A60" s="12">
        <v>51</v>
      </c>
      <c r="B60" s="12" t="s">
        <v>25</v>
      </c>
      <c r="C60" s="96" t="s">
        <v>3</v>
      </c>
      <c r="D60" s="102" t="s">
        <v>0</v>
      </c>
      <c r="E60" s="71" t="s">
        <v>107</v>
      </c>
      <c r="F60" s="104">
        <v>21054</v>
      </c>
      <c r="G60" s="108">
        <f t="shared" si="0"/>
        <v>10527</v>
      </c>
      <c r="H60" s="104">
        <f t="shared" si="1"/>
        <v>17545</v>
      </c>
      <c r="I60" s="108">
        <f t="shared" si="2"/>
        <v>17545</v>
      </c>
      <c r="J60" s="91"/>
    </row>
    <row r="61" spans="1:10" x14ac:dyDescent="0.25">
      <c r="A61" s="8">
        <v>52</v>
      </c>
      <c r="B61" s="8" t="s">
        <v>26</v>
      </c>
      <c r="C61" s="94" t="s">
        <v>3</v>
      </c>
      <c r="D61" s="100" t="s">
        <v>0</v>
      </c>
      <c r="E61" s="18" t="s">
        <v>107</v>
      </c>
      <c r="F61" s="10">
        <v>18502</v>
      </c>
      <c r="G61" s="106">
        <f t="shared" si="0"/>
        <v>9251</v>
      </c>
      <c r="H61" s="10">
        <f t="shared" si="1"/>
        <v>15418.333333333334</v>
      </c>
      <c r="I61" s="106">
        <f t="shared" si="2"/>
        <v>15418.333333333334</v>
      </c>
      <c r="J61" s="91"/>
    </row>
    <row r="62" spans="1:10" x14ac:dyDescent="0.25">
      <c r="A62" s="12">
        <v>53</v>
      </c>
      <c r="B62" s="12" t="s">
        <v>27</v>
      </c>
      <c r="C62" s="96" t="s">
        <v>3</v>
      </c>
      <c r="D62" s="102" t="s">
        <v>0</v>
      </c>
      <c r="E62" s="71" t="s">
        <v>107</v>
      </c>
      <c r="F62" s="104">
        <v>18502</v>
      </c>
      <c r="G62" s="108">
        <f t="shared" si="0"/>
        <v>9251</v>
      </c>
      <c r="H62" s="104">
        <f t="shared" si="1"/>
        <v>15418.333333333334</v>
      </c>
      <c r="I62" s="108">
        <f t="shared" si="2"/>
        <v>15418.333333333334</v>
      </c>
      <c r="J62" s="91"/>
    </row>
    <row r="63" spans="1:10" x14ac:dyDescent="0.25">
      <c r="A63" s="8">
        <v>54</v>
      </c>
      <c r="B63" s="8" t="s">
        <v>83</v>
      </c>
      <c r="C63" s="94"/>
      <c r="D63" s="100"/>
      <c r="E63" s="18" t="s">
        <v>107</v>
      </c>
      <c r="F63" s="10">
        <v>8294</v>
      </c>
      <c r="G63" s="106">
        <f t="shared" si="0"/>
        <v>4147</v>
      </c>
      <c r="H63" s="10">
        <f t="shared" si="1"/>
        <v>6911.6666666666661</v>
      </c>
      <c r="I63" s="106">
        <f t="shared" si="2"/>
        <v>6911.6666666666661</v>
      </c>
      <c r="J63" s="91"/>
    </row>
    <row r="64" spans="1:10" x14ac:dyDescent="0.25">
      <c r="A64" s="12">
        <v>55</v>
      </c>
      <c r="B64" s="12" t="s">
        <v>29</v>
      </c>
      <c r="C64" s="96" t="s">
        <v>3</v>
      </c>
      <c r="D64" s="102" t="s">
        <v>0</v>
      </c>
      <c r="E64" s="71" t="s">
        <v>107</v>
      </c>
      <c r="F64" s="104">
        <v>33814</v>
      </c>
      <c r="G64" s="108">
        <f>F64/2</f>
        <v>16907</v>
      </c>
      <c r="H64" s="104">
        <f t="shared" si="1"/>
        <v>28178.333333333336</v>
      </c>
      <c r="I64" s="108">
        <f t="shared" si="2"/>
        <v>28178.333333333336</v>
      </c>
      <c r="J64" s="91"/>
    </row>
    <row r="65" spans="1:10" x14ac:dyDescent="0.25">
      <c r="A65" s="8">
        <v>56</v>
      </c>
      <c r="B65" s="8" t="s">
        <v>54</v>
      </c>
      <c r="C65" s="94" t="s">
        <v>3</v>
      </c>
      <c r="D65" s="100" t="s">
        <v>0</v>
      </c>
      <c r="E65" s="18" t="s">
        <v>107</v>
      </c>
      <c r="F65" s="10">
        <v>11020</v>
      </c>
      <c r="G65" s="106">
        <f t="shared" si="0"/>
        <v>5510</v>
      </c>
      <c r="H65" s="10">
        <f t="shared" si="1"/>
        <v>9183.3333333333321</v>
      </c>
      <c r="I65" s="106">
        <f t="shared" si="2"/>
        <v>9183.3333333333321</v>
      </c>
      <c r="J65" s="91"/>
    </row>
    <row r="66" spans="1:10" x14ac:dyDescent="0.25">
      <c r="A66" s="12">
        <v>57</v>
      </c>
      <c r="B66" s="12" t="s">
        <v>30</v>
      </c>
      <c r="C66" s="96" t="s">
        <v>3</v>
      </c>
      <c r="D66" s="102" t="s">
        <v>0</v>
      </c>
      <c r="E66" s="71" t="s">
        <v>107</v>
      </c>
      <c r="F66" s="104">
        <v>9570</v>
      </c>
      <c r="G66" s="108">
        <f t="shared" si="0"/>
        <v>4785</v>
      </c>
      <c r="H66" s="104">
        <f t="shared" si="1"/>
        <v>7975</v>
      </c>
      <c r="I66" s="108">
        <f t="shared" si="2"/>
        <v>7975</v>
      </c>
      <c r="J66" s="91"/>
    </row>
    <row r="67" spans="1:10" x14ac:dyDescent="0.25">
      <c r="A67" s="8">
        <v>58</v>
      </c>
      <c r="B67" s="8" t="s">
        <v>31</v>
      </c>
      <c r="C67" s="94" t="s">
        <v>3</v>
      </c>
      <c r="D67" s="100" t="s">
        <v>0</v>
      </c>
      <c r="E67" s="18" t="s">
        <v>107</v>
      </c>
      <c r="F67" s="10">
        <v>26158</v>
      </c>
      <c r="G67" s="106">
        <f t="shared" si="0"/>
        <v>13079</v>
      </c>
      <c r="H67" s="10">
        <f t="shared" si="1"/>
        <v>21798.333333333332</v>
      </c>
      <c r="I67" s="106">
        <f t="shared" si="2"/>
        <v>21798.333333333332</v>
      </c>
      <c r="J67" s="91"/>
    </row>
    <row r="68" spans="1:10" x14ac:dyDescent="0.25">
      <c r="A68" s="12">
        <v>59</v>
      </c>
      <c r="B68" s="12" t="s">
        <v>32</v>
      </c>
      <c r="C68" s="96" t="s">
        <v>3</v>
      </c>
      <c r="D68" s="102" t="s">
        <v>0</v>
      </c>
      <c r="E68" s="71" t="s">
        <v>107</v>
      </c>
      <c r="F68" s="104">
        <v>18502</v>
      </c>
      <c r="G68" s="108">
        <f t="shared" si="0"/>
        <v>9251</v>
      </c>
      <c r="H68" s="104">
        <f t="shared" si="1"/>
        <v>15418.333333333334</v>
      </c>
      <c r="I68" s="108">
        <f t="shared" si="2"/>
        <v>15418.333333333334</v>
      </c>
      <c r="J68" s="91"/>
    </row>
    <row r="69" spans="1:10" x14ac:dyDescent="0.25">
      <c r="A69" s="8">
        <v>60</v>
      </c>
      <c r="B69" s="8" t="s">
        <v>55</v>
      </c>
      <c r="C69" s="94" t="s">
        <v>3</v>
      </c>
      <c r="D69" s="100" t="s">
        <v>0</v>
      </c>
      <c r="E69" s="18" t="s">
        <v>107</v>
      </c>
      <c r="F69" s="10">
        <v>11020</v>
      </c>
      <c r="G69" s="106">
        <f t="shared" si="0"/>
        <v>5510</v>
      </c>
      <c r="H69" s="10">
        <f t="shared" si="1"/>
        <v>9183.3333333333321</v>
      </c>
      <c r="I69" s="106">
        <f t="shared" si="2"/>
        <v>9183.3333333333321</v>
      </c>
      <c r="J69" s="91"/>
    </row>
    <row r="70" spans="1:10" ht="15.75" thickBot="1" x14ac:dyDescent="0.3">
      <c r="A70" s="109">
        <v>61</v>
      </c>
      <c r="B70" s="109" t="s">
        <v>37</v>
      </c>
      <c r="C70" s="110" t="s">
        <v>3</v>
      </c>
      <c r="D70" s="111" t="s">
        <v>0</v>
      </c>
      <c r="E70" s="112" t="s">
        <v>107</v>
      </c>
      <c r="F70" s="113">
        <v>11020</v>
      </c>
      <c r="G70" s="114">
        <f t="shared" si="0"/>
        <v>5510</v>
      </c>
      <c r="H70" s="113">
        <f t="shared" si="1"/>
        <v>9183.3333333333321</v>
      </c>
      <c r="I70" s="114">
        <f t="shared" si="2"/>
        <v>9183.3333333333321</v>
      </c>
      <c r="J70" s="91"/>
    </row>
    <row r="71" spans="1:10" ht="15.75" thickBot="1" x14ac:dyDescent="0.3">
      <c r="A71" s="115"/>
      <c r="B71" s="115"/>
      <c r="C71" s="116"/>
      <c r="D71" s="117"/>
      <c r="E71" s="86"/>
      <c r="F71" s="118">
        <f>SUM(F10:F70)</f>
        <v>940528</v>
      </c>
      <c r="G71" s="118">
        <f>SUM(G10:G70)</f>
        <v>470264</v>
      </c>
      <c r="H71" s="119">
        <v>783773.33333333372</v>
      </c>
      <c r="I71" s="118">
        <f>SUM(I10:I70)</f>
        <v>783773.33333333372</v>
      </c>
      <c r="J71" s="91"/>
    </row>
    <row r="72" spans="1:10" x14ac:dyDescent="0.25">
      <c r="A72" s="42"/>
      <c r="C72" s="42"/>
      <c r="D72" s="42"/>
      <c r="E72" s="42"/>
      <c r="F72" s="42"/>
      <c r="G72" s="42"/>
      <c r="H72" s="42"/>
      <c r="I72" s="42"/>
    </row>
  </sheetData>
  <pageMargins left="0.70866141732283472" right="0.70866141732283472" top="0.74803149606299213" bottom="0.74803149606299213" header="0.31496062992125984" footer="0.31496062992125984"/>
  <pageSetup paperSize="5" scale="7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opLeftCell="A18" workbookViewId="0">
      <selection activeCell="B51" sqref="B51"/>
    </sheetView>
  </sheetViews>
  <sheetFormatPr baseColWidth="10" defaultRowHeight="12.75" x14ac:dyDescent="0.2"/>
  <cols>
    <col min="1" max="1" width="5.140625" style="20" bestFit="1" customWidth="1"/>
    <col min="2" max="2" width="44.85546875" style="20" customWidth="1"/>
    <col min="3" max="3" width="34.140625" style="20" hidden="1" customWidth="1"/>
    <col min="4" max="4" width="49" style="20" hidden="1" customWidth="1"/>
    <col min="5" max="5" width="35" style="20" customWidth="1"/>
    <col min="6" max="6" width="11.85546875" style="20" bestFit="1" customWidth="1"/>
    <col min="7" max="7" width="9.140625" style="20" bestFit="1" customWidth="1"/>
    <col min="8" max="8" width="10.140625" style="20" bestFit="1" customWidth="1"/>
    <col min="9" max="9" width="10.42578125" style="20" bestFit="1" customWidth="1"/>
    <col min="10" max="10" width="10.140625" style="20" bestFit="1" customWidth="1"/>
    <col min="11" max="11" width="13.140625" style="20" customWidth="1"/>
    <col min="12" max="16384" width="11.42578125" style="20"/>
  </cols>
  <sheetData>
    <row r="1" spans="1:14" ht="15.75" x14ac:dyDescent="0.25">
      <c r="C1" s="29"/>
    </row>
    <row r="2" spans="1:14" ht="15.75" x14ac:dyDescent="0.25">
      <c r="A2" s="21"/>
      <c r="C2" s="30" t="s">
        <v>0</v>
      </c>
      <c r="D2" s="23"/>
      <c r="E2" s="23"/>
      <c r="F2" s="23"/>
      <c r="G2" s="24"/>
      <c r="H2" s="24"/>
      <c r="I2" s="24"/>
      <c r="J2" s="24"/>
      <c r="K2" s="24"/>
    </row>
    <row r="3" spans="1:14" ht="15.75" x14ac:dyDescent="0.25">
      <c r="A3" s="25"/>
      <c r="B3" s="26"/>
      <c r="C3" s="30" t="s">
        <v>89</v>
      </c>
      <c r="D3" s="22"/>
      <c r="E3" s="22"/>
      <c r="F3" s="22"/>
    </row>
    <row r="4" spans="1:14" ht="15.75" x14ac:dyDescent="0.25">
      <c r="A4" s="27"/>
      <c r="C4" s="31" t="s">
        <v>61</v>
      </c>
      <c r="D4" s="24"/>
      <c r="E4" s="22" t="s">
        <v>110</v>
      </c>
      <c r="F4" s="22"/>
      <c r="G4" s="22"/>
      <c r="H4" s="24"/>
      <c r="I4" s="24"/>
      <c r="J4" s="24"/>
      <c r="K4" s="24"/>
    </row>
    <row r="5" spans="1:14" ht="15.75" x14ac:dyDescent="0.25">
      <c r="A5" s="27"/>
      <c r="C5" s="31" t="s">
        <v>95</v>
      </c>
      <c r="D5" s="24"/>
      <c r="E5" s="24"/>
      <c r="F5" s="24"/>
      <c r="G5" s="24"/>
      <c r="H5" s="24"/>
      <c r="I5" s="24"/>
      <c r="J5" s="24"/>
      <c r="K5" s="24"/>
    </row>
    <row r="6" spans="1:14" ht="16.5" thickBot="1" x14ac:dyDescent="0.3">
      <c r="A6" s="27"/>
      <c r="B6" s="28"/>
      <c r="C6" s="32"/>
      <c r="D6" s="28"/>
      <c r="E6" s="28"/>
      <c r="F6" s="28"/>
      <c r="G6" s="28"/>
      <c r="H6" s="28"/>
      <c r="I6" s="28"/>
      <c r="J6" s="25"/>
      <c r="K6" s="25"/>
    </row>
    <row r="7" spans="1:14" ht="13.5" customHeight="1" thickBot="1" x14ac:dyDescent="0.25">
      <c r="A7" s="46"/>
      <c r="B7" s="47"/>
      <c r="C7" s="48"/>
      <c r="D7" s="48"/>
      <c r="E7" s="48"/>
      <c r="F7" s="121" t="s">
        <v>90</v>
      </c>
      <c r="G7" s="123" t="s">
        <v>62</v>
      </c>
      <c r="H7" s="123" t="s">
        <v>91</v>
      </c>
      <c r="I7" s="123" t="s">
        <v>92</v>
      </c>
      <c r="J7" s="127" t="s">
        <v>111</v>
      </c>
      <c r="K7" s="125" t="s">
        <v>112</v>
      </c>
      <c r="L7" s="49"/>
      <c r="M7" s="49"/>
    </row>
    <row r="8" spans="1:14" ht="15.75" customHeight="1" thickBot="1" x14ac:dyDescent="0.25">
      <c r="A8" s="50"/>
      <c r="B8" s="51" t="s">
        <v>1</v>
      </c>
      <c r="C8" s="52" t="s">
        <v>63</v>
      </c>
      <c r="D8" s="52"/>
      <c r="E8" s="53" t="s">
        <v>36</v>
      </c>
      <c r="F8" s="122"/>
      <c r="G8" s="124"/>
      <c r="H8" s="124"/>
      <c r="I8" s="124"/>
      <c r="J8" s="124"/>
      <c r="K8" s="126"/>
      <c r="L8" s="49"/>
      <c r="M8" s="49"/>
    </row>
    <row r="9" spans="1:14" x14ac:dyDescent="0.2">
      <c r="A9" s="54">
        <v>1</v>
      </c>
      <c r="B9" s="13" t="s">
        <v>64</v>
      </c>
      <c r="C9" s="55" t="s">
        <v>3</v>
      </c>
      <c r="D9" s="56" t="s">
        <v>0</v>
      </c>
      <c r="E9" s="16" t="s">
        <v>107</v>
      </c>
      <c r="F9" s="67">
        <v>7150</v>
      </c>
      <c r="G9" s="67">
        <f t="shared" ref="G9:G41" si="0">F9*0.16</f>
        <v>1144</v>
      </c>
      <c r="H9" s="67">
        <f t="shared" ref="H9:H49" si="1">SUM(F9:G9)</f>
        <v>8294</v>
      </c>
      <c r="I9" s="67">
        <f>H9/2</f>
        <v>4147</v>
      </c>
      <c r="J9" s="67">
        <f>H9/30*25</f>
        <v>6911.6666666666661</v>
      </c>
      <c r="K9" s="67">
        <f t="shared" ref="K9:K52" si="2">SUM(J9:J9)</f>
        <v>6911.6666666666661</v>
      </c>
      <c r="L9" s="57"/>
      <c r="M9" s="57"/>
      <c r="N9" s="43"/>
    </row>
    <row r="10" spans="1:14" x14ac:dyDescent="0.2">
      <c r="A10" s="73">
        <v>2</v>
      </c>
      <c r="B10" s="18" t="s">
        <v>128</v>
      </c>
      <c r="C10" s="74" t="s">
        <v>3</v>
      </c>
      <c r="D10" s="75" t="s">
        <v>0</v>
      </c>
      <c r="E10" s="18" t="s">
        <v>107</v>
      </c>
      <c r="F10" s="76">
        <v>7150</v>
      </c>
      <c r="G10" s="76">
        <f>F10*0.16</f>
        <v>1144</v>
      </c>
      <c r="H10" s="76">
        <f>SUM(F10:G10)</f>
        <v>8294</v>
      </c>
      <c r="I10" s="76">
        <f>H10/2</f>
        <v>4147</v>
      </c>
      <c r="J10" s="76">
        <f>H11/30*25</f>
        <v>6911.6666666666661</v>
      </c>
      <c r="K10" s="76">
        <f t="shared" si="2"/>
        <v>6911.6666666666661</v>
      </c>
      <c r="L10" s="57"/>
      <c r="M10" s="57"/>
      <c r="N10" s="43"/>
    </row>
    <row r="11" spans="1:14" x14ac:dyDescent="0.2">
      <c r="A11" s="58">
        <v>3</v>
      </c>
      <c r="B11" s="16" t="s">
        <v>65</v>
      </c>
      <c r="C11" s="59" t="s">
        <v>3</v>
      </c>
      <c r="D11" s="60" t="s">
        <v>0</v>
      </c>
      <c r="E11" s="16" t="s">
        <v>107</v>
      </c>
      <c r="F11" s="61">
        <v>7150</v>
      </c>
      <c r="G11" s="61">
        <f t="shared" si="0"/>
        <v>1144</v>
      </c>
      <c r="H11" s="61">
        <f t="shared" si="1"/>
        <v>8294</v>
      </c>
      <c r="I11" s="61">
        <f t="shared" ref="I11:I50" si="3">H11/2</f>
        <v>4147</v>
      </c>
      <c r="J11" s="61">
        <f>H11/30*25</f>
        <v>6911.6666666666661</v>
      </c>
      <c r="K11" s="61">
        <f t="shared" si="2"/>
        <v>6911.6666666666661</v>
      </c>
      <c r="L11" s="57"/>
      <c r="M11" s="57"/>
      <c r="N11" s="43"/>
    </row>
    <row r="12" spans="1:14" x14ac:dyDescent="0.2">
      <c r="A12" s="73">
        <v>4</v>
      </c>
      <c r="B12" s="18" t="s">
        <v>118</v>
      </c>
      <c r="C12" s="74"/>
      <c r="D12" s="75"/>
      <c r="E12" s="18" t="s">
        <v>107</v>
      </c>
      <c r="F12" s="76">
        <v>9500</v>
      </c>
      <c r="G12" s="76">
        <v>1520</v>
      </c>
      <c r="H12" s="76">
        <f>SUM(F12:G12)</f>
        <v>11020</v>
      </c>
      <c r="I12" s="76">
        <f t="shared" ref="I12" si="4">H12/2</f>
        <v>5510</v>
      </c>
      <c r="J12" s="76">
        <v>9183.33</v>
      </c>
      <c r="K12" s="76">
        <f t="shared" si="2"/>
        <v>9183.33</v>
      </c>
      <c r="L12" s="57"/>
      <c r="M12" s="57"/>
      <c r="N12" s="43"/>
    </row>
    <row r="13" spans="1:14" x14ac:dyDescent="0.2">
      <c r="A13" s="58">
        <v>5</v>
      </c>
      <c r="B13" s="16" t="s">
        <v>66</v>
      </c>
      <c r="C13" s="59" t="s">
        <v>3</v>
      </c>
      <c r="D13" s="60" t="s">
        <v>0</v>
      </c>
      <c r="E13" s="16" t="s">
        <v>107</v>
      </c>
      <c r="F13" s="61">
        <v>7150</v>
      </c>
      <c r="G13" s="61">
        <f t="shared" si="0"/>
        <v>1144</v>
      </c>
      <c r="H13" s="61">
        <f t="shared" si="1"/>
        <v>8294</v>
      </c>
      <c r="I13" s="61">
        <f t="shared" si="3"/>
        <v>4147</v>
      </c>
      <c r="J13" s="61">
        <f t="shared" ref="J12:J50" si="5">H14/30*25</f>
        <v>6911.6666666666661</v>
      </c>
      <c r="K13" s="61">
        <f t="shared" si="2"/>
        <v>6911.6666666666661</v>
      </c>
      <c r="L13" s="57"/>
      <c r="M13" s="57"/>
      <c r="N13" s="43"/>
    </row>
    <row r="14" spans="1:14" x14ac:dyDescent="0.2">
      <c r="A14" s="73">
        <v>6</v>
      </c>
      <c r="B14" s="18" t="s">
        <v>97</v>
      </c>
      <c r="C14" s="74"/>
      <c r="D14" s="75"/>
      <c r="E14" s="18" t="s">
        <v>107</v>
      </c>
      <c r="F14" s="76">
        <v>7150</v>
      </c>
      <c r="G14" s="76">
        <f t="shared" ref="G14" si="6">F14*0.16</f>
        <v>1144</v>
      </c>
      <c r="H14" s="76">
        <f t="shared" ref="H14" si="7">SUM(F14:G14)</f>
        <v>8294</v>
      </c>
      <c r="I14" s="76">
        <f t="shared" si="3"/>
        <v>4147</v>
      </c>
      <c r="J14" s="76">
        <f t="shared" si="5"/>
        <v>6911.6666666666661</v>
      </c>
      <c r="K14" s="76">
        <f t="shared" si="2"/>
        <v>6911.6666666666661</v>
      </c>
      <c r="L14" s="57"/>
      <c r="M14" s="57"/>
      <c r="N14" s="43"/>
    </row>
    <row r="15" spans="1:14" x14ac:dyDescent="0.2">
      <c r="A15" s="58">
        <v>7</v>
      </c>
      <c r="B15" s="16" t="s">
        <v>67</v>
      </c>
      <c r="C15" s="59" t="s">
        <v>3</v>
      </c>
      <c r="D15" s="60" t="s">
        <v>0</v>
      </c>
      <c r="E15" s="16" t="s">
        <v>107</v>
      </c>
      <c r="F15" s="61">
        <v>7150</v>
      </c>
      <c r="G15" s="61">
        <f t="shared" si="0"/>
        <v>1144</v>
      </c>
      <c r="H15" s="61">
        <f t="shared" si="1"/>
        <v>8294</v>
      </c>
      <c r="I15" s="61">
        <f t="shared" si="3"/>
        <v>4147</v>
      </c>
      <c r="J15" s="61">
        <f t="shared" si="5"/>
        <v>6911.6666666666661</v>
      </c>
      <c r="K15" s="61">
        <f t="shared" si="2"/>
        <v>6911.6666666666661</v>
      </c>
      <c r="L15" s="57"/>
      <c r="M15" s="57"/>
      <c r="N15" s="43"/>
    </row>
    <row r="16" spans="1:14" x14ac:dyDescent="0.2">
      <c r="A16" s="73">
        <v>8</v>
      </c>
      <c r="B16" s="18" t="s">
        <v>98</v>
      </c>
      <c r="C16" s="74"/>
      <c r="D16" s="75"/>
      <c r="E16" s="18" t="s">
        <v>107</v>
      </c>
      <c r="F16" s="76">
        <v>7150</v>
      </c>
      <c r="G16" s="76">
        <f t="shared" ref="G16" si="8">F16*0.16</f>
        <v>1144</v>
      </c>
      <c r="H16" s="76">
        <f t="shared" ref="H16" si="9">SUM(F16:G16)</f>
        <v>8294</v>
      </c>
      <c r="I16" s="76">
        <f t="shared" si="3"/>
        <v>4147</v>
      </c>
      <c r="J16" s="76">
        <v>6911.67</v>
      </c>
      <c r="K16" s="76">
        <f t="shared" si="2"/>
        <v>6911.67</v>
      </c>
      <c r="L16" s="57"/>
      <c r="M16" s="57"/>
      <c r="N16" s="43"/>
    </row>
    <row r="17" spans="1:14" x14ac:dyDescent="0.2">
      <c r="A17" s="58">
        <v>9</v>
      </c>
      <c r="B17" s="16" t="s">
        <v>69</v>
      </c>
      <c r="C17" s="59" t="s">
        <v>3</v>
      </c>
      <c r="D17" s="60" t="s">
        <v>0</v>
      </c>
      <c r="E17" s="16" t="s">
        <v>107</v>
      </c>
      <c r="F17" s="61">
        <v>9500</v>
      </c>
      <c r="G17" s="61">
        <v>1520</v>
      </c>
      <c r="H17" s="61">
        <f>SUM(F17:G17)</f>
        <v>11020</v>
      </c>
      <c r="I17" s="61">
        <f t="shared" si="3"/>
        <v>5510</v>
      </c>
      <c r="J17" s="61">
        <f t="shared" si="5"/>
        <v>9183.3333333333321</v>
      </c>
      <c r="K17" s="61">
        <f t="shared" si="2"/>
        <v>9183.3333333333321</v>
      </c>
      <c r="L17" s="57"/>
      <c r="M17" s="57"/>
      <c r="N17" s="43"/>
    </row>
    <row r="18" spans="1:14" x14ac:dyDescent="0.2">
      <c r="A18" s="73">
        <v>10</v>
      </c>
      <c r="B18" s="18" t="s">
        <v>70</v>
      </c>
      <c r="C18" s="74" t="s">
        <v>3</v>
      </c>
      <c r="D18" s="75" t="s">
        <v>0</v>
      </c>
      <c r="E18" s="18" t="s">
        <v>107</v>
      </c>
      <c r="F18" s="76">
        <v>9500</v>
      </c>
      <c r="G18" s="76">
        <f t="shared" si="0"/>
        <v>1520</v>
      </c>
      <c r="H18" s="76">
        <f t="shared" si="1"/>
        <v>11020</v>
      </c>
      <c r="I18" s="76">
        <f t="shared" si="3"/>
        <v>5510</v>
      </c>
      <c r="J18" s="76">
        <f t="shared" si="5"/>
        <v>9183.3333333333321</v>
      </c>
      <c r="K18" s="76">
        <f t="shared" si="2"/>
        <v>9183.3333333333321</v>
      </c>
      <c r="L18" s="57"/>
      <c r="M18" s="57"/>
      <c r="N18" s="43"/>
    </row>
    <row r="19" spans="1:14" x14ac:dyDescent="0.2">
      <c r="A19" s="58">
        <v>11</v>
      </c>
      <c r="B19" s="16" t="s">
        <v>71</v>
      </c>
      <c r="C19" s="64" t="s">
        <v>3</v>
      </c>
      <c r="D19" s="68" t="s">
        <v>0</v>
      </c>
      <c r="E19" s="16" t="s">
        <v>107</v>
      </c>
      <c r="F19" s="61">
        <v>9500</v>
      </c>
      <c r="G19" s="61">
        <f t="shared" si="0"/>
        <v>1520</v>
      </c>
      <c r="H19" s="61">
        <f t="shared" si="1"/>
        <v>11020</v>
      </c>
      <c r="I19" s="61">
        <f t="shared" si="3"/>
        <v>5510</v>
      </c>
      <c r="J19" s="61">
        <v>9183.33</v>
      </c>
      <c r="K19" s="61">
        <f t="shared" si="2"/>
        <v>9183.33</v>
      </c>
      <c r="L19" s="57"/>
      <c r="M19" s="57"/>
      <c r="N19" s="43"/>
    </row>
    <row r="20" spans="1:14" x14ac:dyDescent="0.2">
      <c r="A20" s="82">
        <v>12</v>
      </c>
      <c r="B20" s="18" t="s">
        <v>10</v>
      </c>
      <c r="C20" s="80" t="s">
        <v>3</v>
      </c>
      <c r="D20" s="81" t="s">
        <v>0</v>
      </c>
      <c r="E20" s="18" t="s">
        <v>107</v>
      </c>
      <c r="F20" s="76">
        <v>15950</v>
      </c>
      <c r="G20" s="76">
        <v>2552</v>
      </c>
      <c r="H20" s="76">
        <f>SUM(F20:G20)</f>
        <v>18502</v>
      </c>
      <c r="I20" s="76">
        <f t="shared" ref="I20" si="10">H20/2</f>
        <v>9251</v>
      </c>
      <c r="J20" s="76">
        <v>15418.33</v>
      </c>
      <c r="K20" s="76">
        <v>15418.33</v>
      </c>
      <c r="L20" s="57"/>
      <c r="M20" s="57"/>
      <c r="N20" s="43"/>
    </row>
    <row r="21" spans="1:14" x14ac:dyDescent="0.2">
      <c r="A21" s="65">
        <v>13</v>
      </c>
      <c r="B21" s="16" t="s">
        <v>99</v>
      </c>
      <c r="C21" s="64"/>
      <c r="D21" s="68"/>
      <c r="E21" s="16" t="s">
        <v>107</v>
      </c>
      <c r="F21" s="61">
        <v>7150</v>
      </c>
      <c r="G21" s="61">
        <f t="shared" si="0"/>
        <v>1144</v>
      </c>
      <c r="H21" s="61">
        <f t="shared" si="1"/>
        <v>8294</v>
      </c>
      <c r="I21" s="61">
        <f t="shared" si="3"/>
        <v>4147</v>
      </c>
      <c r="J21" s="61">
        <v>6911.67</v>
      </c>
      <c r="K21" s="61">
        <f t="shared" si="2"/>
        <v>6911.67</v>
      </c>
      <c r="L21" s="57"/>
      <c r="M21" s="57"/>
      <c r="N21" s="43"/>
    </row>
    <row r="22" spans="1:14" x14ac:dyDescent="0.2">
      <c r="A22" s="82">
        <v>14</v>
      </c>
      <c r="B22" s="18" t="s">
        <v>72</v>
      </c>
      <c r="C22" s="80" t="s">
        <v>3</v>
      </c>
      <c r="D22" s="81" t="s">
        <v>0</v>
      </c>
      <c r="E22" s="18" t="s">
        <v>107</v>
      </c>
      <c r="F22" s="76">
        <v>9500</v>
      </c>
      <c r="G22" s="76">
        <f t="shared" ref="G22" si="11">F22*0.16</f>
        <v>1520</v>
      </c>
      <c r="H22" s="76">
        <f t="shared" ref="H22" si="12">SUM(F22:G22)</f>
        <v>11020</v>
      </c>
      <c r="I22" s="76">
        <f t="shared" si="3"/>
        <v>5510</v>
      </c>
      <c r="J22" s="76">
        <v>9183.33</v>
      </c>
      <c r="K22" s="76">
        <f t="shared" si="2"/>
        <v>9183.33</v>
      </c>
      <c r="L22" s="57"/>
      <c r="M22" s="57"/>
      <c r="N22" s="43"/>
    </row>
    <row r="23" spans="1:14" x14ac:dyDescent="0.2">
      <c r="A23" s="66">
        <v>15</v>
      </c>
      <c r="B23" s="16" t="s">
        <v>73</v>
      </c>
      <c r="C23" s="64" t="s">
        <v>3</v>
      </c>
      <c r="D23" s="68" t="s">
        <v>0</v>
      </c>
      <c r="E23" s="16" t="s">
        <v>107</v>
      </c>
      <c r="F23" s="61">
        <v>7150</v>
      </c>
      <c r="G23" s="61">
        <f t="shared" si="0"/>
        <v>1144</v>
      </c>
      <c r="H23" s="61">
        <f t="shared" si="1"/>
        <v>8294</v>
      </c>
      <c r="I23" s="61">
        <f t="shared" si="3"/>
        <v>4147</v>
      </c>
      <c r="J23" s="61">
        <f t="shared" si="5"/>
        <v>6911.6666666666661</v>
      </c>
      <c r="K23" s="61">
        <f t="shared" si="2"/>
        <v>6911.6666666666661</v>
      </c>
      <c r="L23" s="57"/>
      <c r="M23" s="57"/>
      <c r="N23" s="43"/>
    </row>
    <row r="24" spans="1:14" x14ac:dyDescent="0.2">
      <c r="A24" s="82">
        <v>16</v>
      </c>
      <c r="B24" s="18" t="s">
        <v>87</v>
      </c>
      <c r="C24" s="80" t="s">
        <v>3</v>
      </c>
      <c r="D24" s="81" t="s">
        <v>0</v>
      </c>
      <c r="E24" s="18" t="s">
        <v>107</v>
      </c>
      <c r="F24" s="76">
        <v>7150</v>
      </c>
      <c r="G24" s="76">
        <f t="shared" si="0"/>
        <v>1144</v>
      </c>
      <c r="H24" s="76">
        <f t="shared" si="1"/>
        <v>8294</v>
      </c>
      <c r="I24" s="76">
        <f t="shared" si="3"/>
        <v>4147</v>
      </c>
      <c r="J24" s="76">
        <v>6911.67</v>
      </c>
      <c r="K24" s="76">
        <f t="shared" si="2"/>
        <v>6911.67</v>
      </c>
      <c r="L24" s="57"/>
      <c r="M24" s="57"/>
      <c r="N24" s="43"/>
    </row>
    <row r="25" spans="1:14" customFormat="1" ht="15" x14ac:dyDescent="0.25">
      <c r="A25" s="58">
        <v>17</v>
      </c>
      <c r="B25" s="16" t="s">
        <v>100</v>
      </c>
      <c r="C25" s="62" t="s">
        <v>3</v>
      </c>
      <c r="D25" s="60" t="s">
        <v>0</v>
      </c>
      <c r="E25" s="16" t="s">
        <v>107</v>
      </c>
      <c r="F25" s="61">
        <v>29150</v>
      </c>
      <c r="G25" s="63">
        <v>4664</v>
      </c>
      <c r="H25" s="61">
        <f>SUM(F25:G25)</f>
        <v>33814</v>
      </c>
      <c r="I25" s="61">
        <f t="shared" si="3"/>
        <v>16907</v>
      </c>
      <c r="J25" s="61">
        <f t="shared" si="5"/>
        <v>28178.333333333336</v>
      </c>
      <c r="K25" s="61">
        <f t="shared" si="2"/>
        <v>28178.333333333336</v>
      </c>
      <c r="L25" s="57"/>
      <c r="M25" s="57"/>
      <c r="N25" s="42"/>
    </row>
    <row r="26" spans="1:14" customFormat="1" ht="15" x14ac:dyDescent="0.25">
      <c r="A26" s="79">
        <v>18</v>
      </c>
      <c r="B26" s="18" t="s">
        <v>101</v>
      </c>
      <c r="C26" s="74"/>
      <c r="D26" s="74"/>
      <c r="E26" s="18" t="s">
        <v>107</v>
      </c>
      <c r="F26" s="76">
        <v>29150</v>
      </c>
      <c r="G26" s="78">
        <v>4664</v>
      </c>
      <c r="H26" s="76">
        <f>SUM(F26:G26)</f>
        <v>33814</v>
      </c>
      <c r="I26" s="76">
        <f t="shared" si="3"/>
        <v>16907</v>
      </c>
      <c r="J26" s="76">
        <v>28178.33</v>
      </c>
      <c r="K26" s="76">
        <f t="shared" si="2"/>
        <v>28178.33</v>
      </c>
      <c r="L26" s="57"/>
      <c r="M26" s="57"/>
      <c r="N26" s="42"/>
    </row>
    <row r="27" spans="1:14" customFormat="1" ht="15" x14ac:dyDescent="0.25">
      <c r="A27" s="65">
        <v>19</v>
      </c>
      <c r="B27" s="16" t="s">
        <v>60</v>
      </c>
      <c r="C27" s="59"/>
      <c r="D27" s="59"/>
      <c r="E27" s="16" t="s">
        <v>107</v>
      </c>
      <c r="F27" s="61">
        <v>15950</v>
      </c>
      <c r="G27" s="61">
        <v>2552</v>
      </c>
      <c r="H27" s="61">
        <f>SUM(F27:G27)</f>
        <v>18502</v>
      </c>
      <c r="I27" s="61">
        <f t="shared" ref="I27" si="13">H27/2</f>
        <v>9251</v>
      </c>
      <c r="J27" s="61">
        <v>15418.33</v>
      </c>
      <c r="K27" s="61">
        <f t="shared" si="2"/>
        <v>15418.33</v>
      </c>
      <c r="L27" s="57"/>
      <c r="M27" s="57"/>
      <c r="N27" s="42"/>
    </row>
    <row r="28" spans="1:14" customFormat="1" ht="15" x14ac:dyDescent="0.25">
      <c r="A28" s="79">
        <v>20</v>
      </c>
      <c r="B28" s="18" t="s">
        <v>119</v>
      </c>
      <c r="C28" s="74"/>
      <c r="D28" s="74"/>
      <c r="E28" s="18" t="s">
        <v>107</v>
      </c>
      <c r="F28" s="76">
        <v>9500</v>
      </c>
      <c r="G28" s="76">
        <f t="shared" ref="G28" si="14">F28*0.16</f>
        <v>1520</v>
      </c>
      <c r="H28" s="76">
        <f t="shared" ref="H28" si="15">SUM(F28:G28)</f>
        <v>11020</v>
      </c>
      <c r="I28" s="76">
        <f t="shared" ref="I28" si="16">H28/2</f>
        <v>5510</v>
      </c>
      <c r="J28" s="76">
        <v>9183.33</v>
      </c>
      <c r="K28" s="76">
        <f t="shared" si="2"/>
        <v>9183.33</v>
      </c>
      <c r="L28" s="57"/>
      <c r="M28" s="57"/>
      <c r="N28" s="42"/>
    </row>
    <row r="29" spans="1:14" x14ac:dyDescent="0.2">
      <c r="A29" s="66">
        <v>21</v>
      </c>
      <c r="B29" s="16" t="s">
        <v>75</v>
      </c>
      <c r="C29" s="64" t="s">
        <v>3</v>
      </c>
      <c r="D29" s="68" t="s">
        <v>0</v>
      </c>
      <c r="E29" s="16" t="s">
        <v>107</v>
      </c>
      <c r="F29" s="61">
        <v>7150</v>
      </c>
      <c r="G29" s="61">
        <f>F29*0.16</f>
        <v>1144</v>
      </c>
      <c r="H29" s="61">
        <f>SUM(F29:G29)</f>
        <v>8294</v>
      </c>
      <c r="I29" s="61">
        <f t="shared" si="3"/>
        <v>4147</v>
      </c>
      <c r="J29" s="61">
        <v>6911.67</v>
      </c>
      <c r="K29" s="61">
        <f t="shared" si="2"/>
        <v>6911.67</v>
      </c>
      <c r="L29" s="57"/>
      <c r="M29" s="57"/>
      <c r="N29" s="43"/>
    </row>
    <row r="30" spans="1:14" x14ac:dyDescent="0.2">
      <c r="A30" s="82">
        <v>22</v>
      </c>
      <c r="B30" s="18" t="s">
        <v>76</v>
      </c>
      <c r="C30" s="80" t="s">
        <v>3</v>
      </c>
      <c r="D30" s="81" t="s">
        <v>0</v>
      </c>
      <c r="E30" s="18" t="s">
        <v>107</v>
      </c>
      <c r="F30" s="76">
        <v>7150</v>
      </c>
      <c r="G30" s="76">
        <f t="shared" si="0"/>
        <v>1144</v>
      </c>
      <c r="H30" s="76">
        <f t="shared" si="1"/>
        <v>8294</v>
      </c>
      <c r="I30" s="76">
        <f t="shared" si="3"/>
        <v>4147</v>
      </c>
      <c r="J30" s="76">
        <f t="shared" si="5"/>
        <v>6911.6666666666661</v>
      </c>
      <c r="K30" s="76">
        <f t="shared" si="2"/>
        <v>6911.6666666666661</v>
      </c>
      <c r="L30" s="57"/>
      <c r="M30" s="57"/>
      <c r="N30" s="43"/>
    </row>
    <row r="31" spans="1:14" x14ac:dyDescent="0.2">
      <c r="A31" s="66">
        <v>23</v>
      </c>
      <c r="B31" s="16" t="s">
        <v>77</v>
      </c>
      <c r="C31" s="64" t="s">
        <v>3</v>
      </c>
      <c r="D31" s="68" t="s">
        <v>0</v>
      </c>
      <c r="E31" s="16" t="s">
        <v>107</v>
      </c>
      <c r="F31" s="61">
        <v>7150</v>
      </c>
      <c r="G31" s="61">
        <f t="shared" si="0"/>
        <v>1144</v>
      </c>
      <c r="H31" s="61">
        <f t="shared" si="1"/>
        <v>8294</v>
      </c>
      <c r="I31" s="61">
        <f t="shared" si="3"/>
        <v>4147</v>
      </c>
      <c r="J31" s="61">
        <v>6911.67</v>
      </c>
      <c r="K31" s="61">
        <f t="shared" si="2"/>
        <v>6911.67</v>
      </c>
      <c r="L31" s="57"/>
      <c r="M31" s="57"/>
      <c r="N31" s="43"/>
    </row>
    <row r="32" spans="1:14" x14ac:dyDescent="0.2">
      <c r="A32" s="79">
        <v>24</v>
      </c>
      <c r="B32" s="18" t="s">
        <v>102</v>
      </c>
      <c r="C32" s="74"/>
      <c r="D32" s="74"/>
      <c r="E32" s="18" t="s">
        <v>107</v>
      </c>
      <c r="F32" s="76">
        <v>15950</v>
      </c>
      <c r="G32" s="76">
        <v>2552</v>
      </c>
      <c r="H32" s="76">
        <f>SUM(F32:G32)</f>
        <v>18502</v>
      </c>
      <c r="I32" s="76">
        <f t="shared" si="3"/>
        <v>9251</v>
      </c>
      <c r="J32" s="76">
        <f t="shared" si="5"/>
        <v>15418.333333333334</v>
      </c>
      <c r="K32" s="76">
        <f t="shared" si="2"/>
        <v>15418.333333333334</v>
      </c>
      <c r="L32" s="57"/>
      <c r="M32" s="57"/>
      <c r="N32" s="43"/>
    </row>
    <row r="33" spans="1:14" customFormat="1" ht="15" x14ac:dyDescent="0.25">
      <c r="A33" s="58">
        <v>25</v>
      </c>
      <c r="B33" s="16" t="s">
        <v>53</v>
      </c>
      <c r="C33" s="62" t="s">
        <v>3</v>
      </c>
      <c r="D33" s="60" t="s">
        <v>0</v>
      </c>
      <c r="E33" s="16" t="s">
        <v>107</v>
      </c>
      <c r="F33" s="61">
        <v>15950</v>
      </c>
      <c r="G33" s="61">
        <v>2552</v>
      </c>
      <c r="H33" s="61">
        <f>SUM(F33:G33)</f>
        <v>18502</v>
      </c>
      <c r="I33" s="61">
        <f t="shared" si="3"/>
        <v>9251</v>
      </c>
      <c r="J33" s="61">
        <f t="shared" si="5"/>
        <v>15418.333333333334</v>
      </c>
      <c r="K33" s="61">
        <f t="shared" si="2"/>
        <v>15418.333333333334</v>
      </c>
      <c r="L33" s="57"/>
      <c r="M33" s="57"/>
      <c r="N33" s="42"/>
    </row>
    <row r="34" spans="1:14" customFormat="1" ht="15" x14ac:dyDescent="0.25">
      <c r="A34" s="73">
        <v>26</v>
      </c>
      <c r="B34" s="18" t="s">
        <v>103</v>
      </c>
      <c r="C34" s="77"/>
      <c r="D34" s="75"/>
      <c r="E34" s="18" t="s">
        <v>107</v>
      </c>
      <c r="F34" s="76">
        <v>15950</v>
      </c>
      <c r="G34" s="76">
        <v>2552</v>
      </c>
      <c r="H34" s="76">
        <f>SUM(F34:G34)</f>
        <v>18502</v>
      </c>
      <c r="I34" s="76">
        <f t="shared" si="3"/>
        <v>9251</v>
      </c>
      <c r="J34" s="76">
        <v>15418.33</v>
      </c>
      <c r="K34" s="76">
        <f t="shared" si="2"/>
        <v>15418.33</v>
      </c>
      <c r="L34" s="57"/>
      <c r="M34" s="57"/>
      <c r="N34" s="42"/>
    </row>
    <row r="35" spans="1:14" customFormat="1" ht="15" x14ac:dyDescent="0.25">
      <c r="A35" s="58">
        <v>27</v>
      </c>
      <c r="B35" s="16" t="s">
        <v>120</v>
      </c>
      <c r="C35" s="62"/>
      <c r="D35" s="60"/>
      <c r="E35" s="16" t="s">
        <v>107</v>
      </c>
      <c r="F35" s="61">
        <v>7150</v>
      </c>
      <c r="G35" s="61">
        <f>F35*0.16</f>
        <v>1144</v>
      </c>
      <c r="H35" s="61">
        <f>SUM(F35:G35)</f>
        <v>8294</v>
      </c>
      <c r="I35" s="61">
        <f t="shared" ref="I35:I37" si="17">H35/2</f>
        <v>4147</v>
      </c>
      <c r="J35" s="61">
        <v>6911.67</v>
      </c>
      <c r="K35" s="61">
        <f t="shared" si="2"/>
        <v>6911.67</v>
      </c>
      <c r="L35" s="57"/>
      <c r="M35" s="57"/>
      <c r="N35" s="42"/>
    </row>
    <row r="36" spans="1:14" customFormat="1" ht="15" x14ac:dyDescent="0.25">
      <c r="A36" s="73">
        <v>28</v>
      </c>
      <c r="B36" s="18" t="s">
        <v>121</v>
      </c>
      <c r="C36" s="77"/>
      <c r="D36" s="75"/>
      <c r="E36" s="18" t="s">
        <v>107</v>
      </c>
      <c r="F36" s="76">
        <v>9500</v>
      </c>
      <c r="G36" s="76">
        <f t="shared" ref="G36:G37" si="18">F36*0.16</f>
        <v>1520</v>
      </c>
      <c r="H36" s="76">
        <f t="shared" ref="H36:H37" si="19">SUM(F36:G36)</f>
        <v>11020</v>
      </c>
      <c r="I36" s="76">
        <f t="shared" si="17"/>
        <v>5510</v>
      </c>
      <c r="J36" s="76">
        <f t="shared" si="5"/>
        <v>9183.3333333333321</v>
      </c>
      <c r="K36" s="76">
        <f t="shared" si="2"/>
        <v>9183.3333333333321</v>
      </c>
      <c r="L36" s="57"/>
      <c r="M36" s="57"/>
      <c r="N36" s="42"/>
    </row>
    <row r="37" spans="1:14" customFormat="1" ht="15" x14ac:dyDescent="0.25">
      <c r="A37" s="58">
        <v>29</v>
      </c>
      <c r="B37" s="16" t="s">
        <v>122</v>
      </c>
      <c r="C37" s="62"/>
      <c r="D37" s="60"/>
      <c r="E37" s="16" t="s">
        <v>107</v>
      </c>
      <c r="F37" s="61">
        <v>9500</v>
      </c>
      <c r="G37" s="61">
        <f t="shared" si="18"/>
        <v>1520</v>
      </c>
      <c r="H37" s="61">
        <f t="shared" si="19"/>
        <v>11020</v>
      </c>
      <c r="I37" s="61">
        <f t="shared" si="17"/>
        <v>5510</v>
      </c>
      <c r="J37" s="61">
        <v>9183.33</v>
      </c>
      <c r="K37" s="61">
        <f t="shared" si="2"/>
        <v>9183.33</v>
      </c>
      <c r="L37" s="57"/>
      <c r="M37" s="57"/>
      <c r="N37" s="42"/>
    </row>
    <row r="38" spans="1:14" customFormat="1" ht="15" x14ac:dyDescent="0.25">
      <c r="A38" s="73">
        <v>30</v>
      </c>
      <c r="B38" s="18" t="s">
        <v>56</v>
      </c>
      <c r="C38" s="77" t="s">
        <v>3</v>
      </c>
      <c r="D38" s="75" t="s">
        <v>0</v>
      </c>
      <c r="E38" s="18" t="s">
        <v>107</v>
      </c>
      <c r="F38" s="76">
        <v>20350</v>
      </c>
      <c r="G38" s="78">
        <v>3256</v>
      </c>
      <c r="H38" s="76">
        <f>SUM(F38:G38)</f>
        <v>23606</v>
      </c>
      <c r="I38" s="76">
        <f t="shared" si="3"/>
        <v>11803</v>
      </c>
      <c r="J38" s="76">
        <v>19671.669999999998</v>
      </c>
      <c r="K38" s="76">
        <f t="shared" si="2"/>
        <v>19671.669999999998</v>
      </c>
      <c r="L38" s="57"/>
      <c r="M38" s="57"/>
      <c r="N38" s="42"/>
    </row>
    <row r="39" spans="1:14" customFormat="1" ht="15" x14ac:dyDescent="0.25">
      <c r="A39" s="65">
        <v>31</v>
      </c>
      <c r="B39" s="16" t="s">
        <v>129</v>
      </c>
      <c r="C39" s="59"/>
      <c r="D39" s="59"/>
      <c r="E39" s="16" t="s">
        <v>107</v>
      </c>
      <c r="F39" s="61">
        <v>15950</v>
      </c>
      <c r="G39" s="61">
        <v>2552</v>
      </c>
      <c r="H39" s="61">
        <f>SUM(F39:G39)</f>
        <v>18502</v>
      </c>
      <c r="I39" s="61">
        <f t="shared" ref="I39" si="20">H39/2</f>
        <v>9251</v>
      </c>
      <c r="J39" s="61">
        <v>15418.33</v>
      </c>
      <c r="K39" s="61">
        <f t="shared" si="2"/>
        <v>15418.33</v>
      </c>
      <c r="L39" s="57"/>
      <c r="M39" s="57"/>
      <c r="N39" s="42"/>
    </row>
    <row r="40" spans="1:14" x14ac:dyDescent="0.2">
      <c r="A40" s="82">
        <v>32</v>
      </c>
      <c r="B40" s="18" t="s">
        <v>78</v>
      </c>
      <c r="C40" s="80" t="s">
        <v>3</v>
      </c>
      <c r="D40" s="81" t="s">
        <v>0</v>
      </c>
      <c r="E40" s="18" t="s">
        <v>107</v>
      </c>
      <c r="F40" s="76">
        <v>25000</v>
      </c>
      <c r="G40" s="76">
        <f t="shared" ref="G40" si="21">F40*0.16</f>
        <v>4000</v>
      </c>
      <c r="H40" s="76">
        <f t="shared" ref="H40" si="22">SUM(F40:G40)</f>
        <v>29000</v>
      </c>
      <c r="I40" s="76">
        <f t="shared" si="3"/>
        <v>14500</v>
      </c>
      <c r="J40" s="76">
        <v>24166.67</v>
      </c>
      <c r="K40" s="76">
        <f t="shared" si="2"/>
        <v>24166.67</v>
      </c>
      <c r="L40" s="57"/>
      <c r="M40" s="57"/>
      <c r="N40" s="43"/>
    </row>
    <row r="41" spans="1:14" x14ac:dyDescent="0.2">
      <c r="A41" s="66">
        <v>33</v>
      </c>
      <c r="B41" s="16" t="s">
        <v>79</v>
      </c>
      <c r="C41" s="64" t="s">
        <v>3</v>
      </c>
      <c r="D41" s="68" t="s">
        <v>0</v>
      </c>
      <c r="E41" s="16" t="s">
        <v>107</v>
      </c>
      <c r="F41" s="61">
        <v>9500</v>
      </c>
      <c r="G41" s="61">
        <f t="shared" si="0"/>
        <v>1520</v>
      </c>
      <c r="H41" s="61">
        <f t="shared" si="1"/>
        <v>11020</v>
      </c>
      <c r="I41" s="61">
        <f t="shared" si="3"/>
        <v>5510</v>
      </c>
      <c r="J41" s="61">
        <f t="shared" si="5"/>
        <v>9183.3333333333321</v>
      </c>
      <c r="K41" s="61">
        <f t="shared" si="2"/>
        <v>9183.3333333333321</v>
      </c>
      <c r="L41" s="57"/>
      <c r="M41" s="57"/>
      <c r="N41" s="43"/>
    </row>
    <row r="42" spans="1:14" x14ac:dyDescent="0.2">
      <c r="A42" s="82">
        <v>34</v>
      </c>
      <c r="B42" s="18" t="s">
        <v>80</v>
      </c>
      <c r="C42" s="80" t="s">
        <v>3</v>
      </c>
      <c r="D42" s="81" t="s">
        <v>0</v>
      </c>
      <c r="E42" s="18" t="s">
        <v>107</v>
      </c>
      <c r="F42" s="76">
        <v>9500</v>
      </c>
      <c r="G42" s="76">
        <v>1520</v>
      </c>
      <c r="H42" s="76">
        <f t="shared" si="1"/>
        <v>11020</v>
      </c>
      <c r="I42" s="76">
        <f t="shared" si="3"/>
        <v>5510</v>
      </c>
      <c r="J42" s="76">
        <v>9183.33</v>
      </c>
      <c r="K42" s="76">
        <f t="shared" si="2"/>
        <v>9183.33</v>
      </c>
      <c r="L42" s="57"/>
      <c r="M42" s="57"/>
      <c r="N42" s="43"/>
    </row>
    <row r="43" spans="1:14" x14ac:dyDescent="0.2">
      <c r="A43" s="66">
        <v>35</v>
      </c>
      <c r="B43" s="16" t="s">
        <v>123</v>
      </c>
      <c r="C43" s="64"/>
      <c r="D43" s="68"/>
      <c r="E43" s="16" t="s">
        <v>107</v>
      </c>
      <c r="F43" s="61">
        <v>7150</v>
      </c>
      <c r="G43" s="61">
        <f t="shared" ref="G43" si="23">F43*0.16</f>
        <v>1144</v>
      </c>
      <c r="H43" s="61">
        <f t="shared" ref="H43" si="24">SUM(F43:G43)</f>
        <v>8294</v>
      </c>
      <c r="I43" s="61">
        <f>H43/2</f>
        <v>4147</v>
      </c>
      <c r="J43" s="61">
        <f t="shared" si="5"/>
        <v>6911.6666666666661</v>
      </c>
      <c r="K43" s="61">
        <f t="shared" si="2"/>
        <v>6911.6666666666661</v>
      </c>
      <c r="L43" s="57"/>
      <c r="M43" s="57"/>
      <c r="N43" s="43"/>
    </row>
    <row r="44" spans="1:14" x14ac:dyDescent="0.2">
      <c r="A44" s="82">
        <v>36</v>
      </c>
      <c r="B44" s="18" t="s">
        <v>104</v>
      </c>
      <c r="C44" s="80"/>
      <c r="D44" s="81"/>
      <c r="E44" s="18" t="s">
        <v>107</v>
      </c>
      <c r="F44" s="76">
        <v>7150</v>
      </c>
      <c r="G44" s="76">
        <f t="shared" ref="G44" si="25">F44*0.16</f>
        <v>1144</v>
      </c>
      <c r="H44" s="76">
        <f t="shared" ref="H44" si="26">SUM(F44:G44)</f>
        <v>8294</v>
      </c>
      <c r="I44" s="76">
        <f>H44/2</f>
        <v>4147</v>
      </c>
      <c r="J44" s="76">
        <v>6911.67</v>
      </c>
      <c r="K44" s="76">
        <f t="shared" si="2"/>
        <v>6911.67</v>
      </c>
      <c r="L44" s="57"/>
      <c r="M44" s="57"/>
      <c r="N44" s="43"/>
    </row>
    <row r="45" spans="1:14" x14ac:dyDescent="0.2">
      <c r="A45" s="66">
        <v>37</v>
      </c>
      <c r="B45" s="16" t="s">
        <v>22</v>
      </c>
      <c r="C45" s="64" t="s">
        <v>3</v>
      </c>
      <c r="D45" s="68" t="s">
        <v>0</v>
      </c>
      <c r="E45" s="16" t="s">
        <v>107</v>
      </c>
      <c r="F45" s="61">
        <v>15950</v>
      </c>
      <c r="G45" s="61">
        <v>2552</v>
      </c>
      <c r="H45" s="61">
        <f>SUM(F45:G45)</f>
        <v>18502</v>
      </c>
      <c r="I45" s="61">
        <f t="shared" si="3"/>
        <v>9251</v>
      </c>
      <c r="J45" s="61">
        <v>15418.33</v>
      </c>
      <c r="K45" s="61">
        <f t="shared" si="2"/>
        <v>15418.33</v>
      </c>
      <c r="L45" s="57"/>
      <c r="M45" s="57"/>
      <c r="N45" s="43"/>
    </row>
    <row r="46" spans="1:14" x14ac:dyDescent="0.2">
      <c r="A46" s="82">
        <v>38</v>
      </c>
      <c r="B46" s="18" t="s">
        <v>124</v>
      </c>
      <c r="C46" s="80"/>
      <c r="D46" s="81"/>
      <c r="E46" s="18" t="s">
        <v>107</v>
      </c>
      <c r="F46" s="76">
        <v>9500</v>
      </c>
      <c r="G46" s="76">
        <v>1520</v>
      </c>
      <c r="H46" s="76">
        <f t="shared" ref="H46" si="27">SUM(F46:G46)</f>
        <v>11020</v>
      </c>
      <c r="I46" s="76">
        <f t="shared" ref="I46" si="28">H46/2</f>
        <v>5510</v>
      </c>
      <c r="J46" s="76">
        <v>9183.33</v>
      </c>
      <c r="K46" s="76">
        <f t="shared" si="2"/>
        <v>9183.33</v>
      </c>
      <c r="L46" s="57"/>
      <c r="M46" s="57"/>
      <c r="N46" s="43"/>
    </row>
    <row r="47" spans="1:14" x14ac:dyDescent="0.2">
      <c r="A47" s="66">
        <v>39</v>
      </c>
      <c r="B47" s="16" t="s">
        <v>117</v>
      </c>
      <c r="C47" s="64"/>
      <c r="D47" s="68"/>
      <c r="E47" s="16" t="s">
        <v>107</v>
      </c>
      <c r="F47" s="61">
        <v>15950</v>
      </c>
      <c r="G47" s="61">
        <v>2552</v>
      </c>
      <c r="H47" s="61">
        <f>SUM(F47:G47)</f>
        <v>18502</v>
      </c>
      <c r="I47" s="61">
        <f t="shared" ref="I47" si="29">H47/2</f>
        <v>9251</v>
      </c>
      <c r="J47" s="61">
        <f>H48/30*25</f>
        <v>15418.333333333334</v>
      </c>
      <c r="K47" s="61">
        <f t="shared" si="2"/>
        <v>15418.333333333334</v>
      </c>
      <c r="L47" s="57"/>
      <c r="M47" s="57"/>
      <c r="N47" s="43"/>
    </row>
    <row r="48" spans="1:14" x14ac:dyDescent="0.2">
      <c r="A48" s="82">
        <v>40</v>
      </c>
      <c r="B48" s="18" t="s">
        <v>28</v>
      </c>
      <c r="C48" s="80" t="s">
        <v>3</v>
      </c>
      <c r="D48" s="81" t="s">
        <v>0</v>
      </c>
      <c r="E48" s="18" t="s">
        <v>107</v>
      </c>
      <c r="F48" s="76">
        <v>15950</v>
      </c>
      <c r="G48" s="76">
        <v>2552</v>
      </c>
      <c r="H48" s="76">
        <f>SUM(F48:G48)</f>
        <v>18502</v>
      </c>
      <c r="I48" s="76">
        <f t="shared" si="3"/>
        <v>9251</v>
      </c>
      <c r="J48" s="76">
        <v>15418.33</v>
      </c>
      <c r="K48" s="76">
        <f t="shared" si="2"/>
        <v>15418.33</v>
      </c>
      <c r="L48" s="57"/>
      <c r="M48" s="57"/>
      <c r="N48" s="43"/>
    </row>
    <row r="49" spans="1:14" x14ac:dyDescent="0.2">
      <c r="A49" s="66">
        <v>41</v>
      </c>
      <c r="B49" s="16" t="s">
        <v>85</v>
      </c>
      <c r="C49" s="64" t="s">
        <v>3</v>
      </c>
      <c r="D49" s="68" t="s">
        <v>0</v>
      </c>
      <c r="E49" s="16" t="s">
        <v>107</v>
      </c>
      <c r="F49" s="61">
        <v>9500</v>
      </c>
      <c r="G49" s="61">
        <v>1520</v>
      </c>
      <c r="H49" s="61">
        <f t="shared" si="1"/>
        <v>11020</v>
      </c>
      <c r="I49" s="61">
        <f t="shared" si="3"/>
        <v>5510</v>
      </c>
      <c r="J49" s="61">
        <f t="shared" si="5"/>
        <v>9183.3333333333321</v>
      </c>
      <c r="K49" s="61">
        <f t="shared" si="2"/>
        <v>9183.3333333333321</v>
      </c>
      <c r="L49" s="57"/>
      <c r="M49" s="57"/>
      <c r="N49" s="43"/>
    </row>
    <row r="50" spans="1:14" x14ac:dyDescent="0.2">
      <c r="A50" s="82">
        <v>42</v>
      </c>
      <c r="B50" s="18" t="s">
        <v>84</v>
      </c>
      <c r="C50" s="80" t="s">
        <v>3</v>
      </c>
      <c r="D50" s="81" t="s">
        <v>0</v>
      </c>
      <c r="E50" s="18" t="s">
        <v>107</v>
      </c>
      <c r="F50" s="76">
        <v>9500</v>
      </c>
      <c r="G50" s="76">
        <f>F50*0.16</f>
        <v>1520</v>
      </c>
      <c r="H50" s="76">
        <f>SUM(F50:G50)</f>
        <v>11020</v>
      </c>
      <c r="I50" s="76">
        <f t="shared" si="3"/>
        <v>5510</v>
      </c>
      <c r="J50" s="76">
        <f t="shared" si="5"/>
        <v>9183.3333333333321</v>
      </c>
      <c r="K50" s="76">
        <f t="shared" si="2"/>
        <v>9183.3333333333321</v>
      </c>
      <c r="L50" s="57"/>
      <c r="M50" s="57"/>
      <c r="N50" s="43"/>
    </row>
    <row r="51" spans="1:14" ht="13.5" thickBot="1" x14ac:dyDescent="0.25">
      <c r="A51" s="70">
        <v>43</v>
      </c>
      <c r="B51" s="69" t="s">
        <v>86</v>
      </c>
      <c r="C51" s="64" t="s">
        <v>3</v>
      </c>
      <c r="D51" s="68" t="s">
        <v>0</v>
      </c>
      <c r="E51" s="16" t="s">
        <v>107</v>
      </c>
      <c r="F51" s="61">
        <v>9500</v>
      </c>
      <c r="G51" s="61">
        <f>F51*0.16</f>
        <v>1520</v>
      </c>
      <c r="H51" s="61">
        <f>SUM(F51:G51)</f>
        <v>11020</v>
      </c>
      <c r="I51" s="61">
        <f t="shared" ref="I51" si="30">H51/2</f>
        <v>5510</v>
      </c>
      <c r="J51" s="61">
        <f>H51/30*25</f>
        <v>9183.3333333333321</v>
      </c>
      <c r="K51" s="61">
        <f t="shared" si="2"/>
        <v>9183.3333333333321</v>
      </c>
      <c r="L51" s="57"/>
      <c r="M51" s="57"/>
      <c r="N51" s="43"/>
    </row>
    <row r="52" spans="1:14" ht="13.5" thickBot="1" x14ac:dyDescent="0.25">
      <c r="A52" s="83"/>
      <c r="B52" s="83"/>
      <c r="C52" s="84"/>
      <c r="D52" s="85"/>
      <c r="E52" s="86"/>
      <c r="F52" s="87">
        <f t="shared" ref="F52:J52" si="31">SUM(F9:F51)</f>
        <v>494600</v>
      </c>
      <c r="G52" s="87">
        <f t="shared" si="31"/>
        <v>79136</v>
      </c>
      <c r="H52" s="87">
        <f t="shared" si="31"/>
        <v>573736</v>
      </c>
      <c r="I52" s="87">
        <f t="shared" si="31"/>
        <v>286868</v>
      </c>
      <c r="J52" s="87">
        <f t="shared" si="31"/>
        <v>478113.31666666659</v>
      </c>
      <c r="K52" s="120">
        <f t="shared" si="2"/>
        <v>478113.31666666659</v>
      </c>
      <c r="L52" s="57"/>
      <c r="M52" s="57"/>
      <c r="N52" s="43"/>
    </row>
    <row r="53" spans="1:14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4"/>
      <c r="L53" s="44"/>
      <c r="M53" s="44"/>
      <c r="N53" s="43"/>
    </row>
    <row r="54" spans="1:14" x14ac:dyDescent="0.2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4"/>
      <c r="L54" s="44"/>
      <c r="M54" s="44"/>
      <c r="N54" s="43"/>
    </row>
    <row r="55" spans="1:14" x14ac:dyDescent="0.2">
      <c r="K55" s="45"/>
      <c r="L55" s="45"/>
      <c r="M55" s="45"/>
    </row>
    <row r="56" spans="1:14" x14ac:dyDescent="0.2">
      <c r="K56" s="45"/>
      <c r="L56" s="45"/>
      <c r="M56" s="45"/>
    </row>
    <row r="57" spans="1:14" x14ac:dyDescent="0.2">
      <c r="K57" s="45"/>
      <c r="L57" s="45"/>
      <c r="M57" s="45"/>
    </row>
    <row r="58" spans="1:14" x14ac:dyDescent="0.2">
      <c r="K58" s="45"/>
      <c r="L58" s="45"/>
      <c r="M58" s="45"/>
    </row>
  </sheetData>
  <mergeCells count="6">
    <mergeCell ref="F7:F8"/>
    <mergeCell ref="G7:G8"/>
    <mergeCell ref="H7:H8"/>
    <mergeCell ref="K7:K8"/>
    <mergeCell ref="J7:J8"/>
    <mergeCell ref="I7:I8"/>
  </mergeCells>
  <pageMargins left="0.70866141732283472" right="0.70866141732283472" top="0.74803149606299213" bottom="0.74803149606299213" header="0.31496062992125984" footer="0.31496062992125984"/>
  <pageSetup paperSize="5" scale="7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ASIMILADOS  ENERO 2021</vt:lpstr>
      <vt:lpstr>HONORAIOS ENERO 2021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2020-08-21T22:26:56Z</cp:lastPrinted>
  <dcterms:created xsi:type="dcterms:W3CDTF">2018-04-17T14:17:21Z</dcterms:created>
  <dcterms:modified xsi:type="dcterms:W3CDTF">2021-04-14T17:14:42Z</dcterms:modified>
</cp:coreProperties>
</file>